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showSheetTabs="0" xWindow="120" yWindow="105" windowWidth="19020" windowHeight="11895" tabRatio="947"/>
  </bookViews>
  <sheets>
    <sheet name="Calculator" sheetId="3" r:id="rId1"/>
    <sheet name="Lookup for Drivers" sheetId="4" state="hidden" r:id="rId2"/>
    <sheet name="1" sheetId="5" r:id="rId3"/>
    <sheet name="2" sheetId="6" r:id="rId4"/>
    <sheet name="3" sheetId="7" r:id="rId5"/>
    <sheet name="4" sheetId="8" r:id="rId6"/>
    <sheet name="5" sheetId="9" r:id="rId7"/>
    <sheet name="6" sheetId="10" r:id="rId8"/>
    <sheet name="7" sheetId="11" r:id="rId9"/>
    <sheet name="8" sheetId="12" r:id="rId10"/>
    <sheet name="9" sheetId="13" r:id="rId11"/>
    <sheet name="10" sheetId="14" r:id="rId12"/>
    <sheet name="11" sheetId="15" r:id="rId13"/>
    <sheet name="12" sheetId="16" r:id="rId14"/>
    <sheet name="13" sheetId="17" r:id="rId15"/>
    <sheet name="14" sheetId="18" r:id="rId16"/>
    <sheet name="15" sheetId="19" r:id="rId17"/>
    <sheet name="16" sheetId="20" r:id="rId18"/>
    <sheet name="17" sheetId="21" r:id="rId19"/>
    <sheet name="18" sheetId="22" r:id="rId20"/>
    <sheet name="19" sheetId="23" r:id="rId21"/>
    <sheet name="20" sheetId="24" r:id="rId22"/>
    <sheet name="21" sheetId="25" r:id="rId23"/>
    <sheet name="S1" sheetId="26" r:id="rId24"/>
    <sheet name="S2" sheetId="27" r:id="rId25"/>
    <sheet name="S3" sheetId="34" r:id="rId26"/>
    <sheet name="S4" sheetId="38" r:id="rId27"/>
    <sheet name="S5" sheetId="36" r:id="rId28"/>
    <sheet name="S6" sheetId="37" r:id="rId29"/>
    <sheet name="S7" sheetId="35" r:id="rId30"/>
    <sheet name="S8" sheetId="28" r:id="rId31"/>
    <sheet name="S9" sheetId="30" r:id="rId32"/>
    <sheet name="S10" sheetId="33" r:id="rId33"/>
  </sheets>
  <definedNames>
    <definedName name="Impact">'Lookup for Drivers'!$A$37:$A$40</definedName>
    <definedName name="Impacts">'Lookup for Drivers'!$A$38:$A$40</definedName>
    <definedName name="_xlnm.Print_Area" localSheetId="0">Calculator!$A$1:$F$58</definedName>
  </definedNames>
  <calcPr calcId="125725"/>
</workbook>
</file>

<file path=xl/calcChain.xml><?xml version="1.0" encoding="utf-8"?>
<calcChain xmlns="http://schemas.openxmlformats.org/spreadsheetml/2006/main">
  <c r="A64" i="4"/>
  <c r="A62"/>
  <c r="A57"/>
  <c r="A58"/>
  <c r="A59"/>
  <c r="A60"/>
  <c r="A61"/>
  <c r="A63"/>
  <c r="A65"/>
  <c r="A66"/>
  <c r="A45"/>
  <c r="A46"/>
  <c r="A47"/>
  <c r="A48"/>
  <c r="A49"/>
  <c r="A50"/>
  <c r="A51"/>
  <c r="A52"/>
  <c r="A53"/>
  <c r="A44"/>
  <c r="E55" i="3"/>
  <c r="D40"/>
  <c r="D35"/>
  <c r="D28"/>
  <c r="D19"/>
  <c r="D29" s="1"/>
  <c r="A67" i="4" l="1"/>
  <c r="E57" i="3" s="1"/>
  <c r="A54" i="4"/>
  <c r="E56" i="3" s="1"/>
  <c r="D41"/>
</calcChain>
</file>

<file path=xl/sharedStrings.xml><?xml version="1.0" encoding="utf-8"?>
<sst xmlns="http://schemas.openxmlformats.org/spreadsheetml/2006/main" count="498" uniqueCount="176">
  <si>
    <t>Capital Investment</t>
  </si>
  <si>
    <t>Packaging Development and Conversion</t>
  </si>
  <si>
    <t>Manufacturer - Cost Impact of SRP</t>
  </si>
  <si>
    <t>Impacts of SRP on Cost of Goods Sold (COGS)</t>
  </si>
  <si>
    <t>Impacts on Materials Costs</t>
  </si>
  <si>
    <t>Impact on Distribution Costs</t>
  </si>
  <si>
    <t>Transport efficiency impacts resulting from Vehicle Fill rates</t>
  </si>
  <si>
    <t>Impacts of SRP on Cost outside of COGS</t>
  </si>
  <si>
    <t>Impacts on Manufacturing Costs</t>
  </si>
  <si>
    <t>Impact on bad goods due to product damage resulting from conversion to SRP</t>
  </si>
  <si>
    <t>Impact on manufacturing/packaging equipment costs resulting from conversion to SRP</t>
  </si>
  <si>
    <t>Impact on resources required for product development costs  resulting from conversion to SRP</t>
  </si>
  <si>
    <t>Considerations</t>
  </si>
  <si>
    <t>Descriptions</t>
  </si>
  <si>
    <t>Line speed/efficiency impacts resulting from conversion to SRP</t>
  </si>
  <si>
    <t>Line speed/efficiency impacts resulting from SKU Proliferation</t>
  </si>
  <si>
    <t>Manufacturing/Co-packing labour impacts resulting from conversion to SRP</t>
  </si>
  <si>
    <t>Impact on inventory carrying costs (Working Capital) resulting from SKU proliferation</t>
  </si>
  <si>
    <t>Distribution Centre cost impacts  resulting from SKU proliferation</t>
  </si>
  <si>
    <t>Impact on bad goods due to aged stock write-off resulting from SKU proliferation</t>
  </si>
  <si>
    <t>Packaging materials Costs resulting from conversion to SRP</t>
  </si>
  <si>
    <t>Retailer - Cost Impact of SRP</t>
  </si>
  <si>
    <t>Store Labour Costs</t>
  </si>
  <si>
    <t>Store cycle count labour cost impact resulting from conversion to SRP</t>
  </si>
  <si>
    <t>Shelf stock rotation labour cost impact resulting from conversion to SRP</t>
  </si>
  <si>
    <t>Shelf fixture replenishment labour cost impact resulting from conversion to SRP</t>
  </si>
  <si>
    <t>Category shelf relays labour cost impact resulting from conversion to SRP</t>
  </si>
  <si>
    <t>Impact on bad goods costs due to product damage resulting from conversion to SRP</t>
  </si>
  <si>
    <t>Impact on bad goods costs due to aged stock write-off resulting from conversion to SRP</t>
  </si>
  <si>
    <t>Manufacturer - Volume Considerations</t>
  </si>
  <si>
    <t>Retailer - Volume Considerations</t>
  </si>
  <si>
    <t>Annual $ Cost Impact (+/-)</t>
  </si>
  <si>
    <t>Profit from Sales</t>
  </si>
  <si>
    <t>Profit impact from sales volume change due to change in level of On-Shelf Availability attributed to conversion to SRP</t>
  </si>
  <si>
    <t>Profit impact from sales volume change due to change  in brand image/identification attributed to conversion to SRP</t>
  </si>
  <si>
    <t>Profit impact from sales volume change due to change  in store image &amp;/or brand image/identification attributed to conversion to SRP</t>
  </si>
  <si>
    <t>Annual $ Profit Impact (+/-)</t>
  </si>
  <si>
    <t>Manufacturer Net Annual Cost Impact of SRP</t>
  </si>
  <si>
    <t>Retailer Net Annual Cost Impact of SRP</t>
  </si>
  <si>
    <t>Manufacturer and Retailer combined Net Annual Cost Impact of SRP</t>
  </si>
  <si>
    <t>DRIVER</t>
  </si>
  <si>
    <t>Manufacturer Net Profit Considerations of SRP</t>
  </si>
  <si>
    <t>Retailer Net Profit Considerations of SRP</t>
  </si>
  <si>
    <t>Manufacturer and Retailer combined Net Profit Considerations of SRP</t>
  </si>
  <si>
    <t>Measurement Methodology</t>
  </si>
  <si>
    <t>The utilisation of capital assets and equipment involved during manufacture. SRP can adversely impact asset utilisation when additional equipment is required as a result of multiple packaging solutions for the same product (e.g. additional SKUs are introduced). For example, two types of packaging machine may be required to package an SRP and a non-SRP variant of the same product. Assuming the same amount of product is produced, both machine types will be running sub-optimally to produce the same output. However, a positive effect and improved efficiency and utilisation may be experienced if SRP projects are able to reduce complexity versus existing solutions.</t>
  </si>
  <si>
    <t>Periodic counting of either the entire store inventory, or selected SKUs, to reconcile with the inventory records of the store. SRP may have an impact on store inventory counts by providing a visual grouping of consumer units, therefore making it quicker to count them. Where on-shelf inventory is high, counts can be done quickly in multiples of the SRP case count. At times it maybe easier to do this and then count the number of items already shopped (i.e. count the empty spaces). However, care must be taken as this approach can also create a risk with assumed standard counts, therefore reducing accuracy.</t>
  </si>
  <si>
    <t>Secondary and tertiary packaging materials.
Changes to case counts required on shelf
Materials to protect product in transit</t>
  </si>
  <si>
    <t xml:space="preserve">The utilisation of capital assets and equipment involved during manufacture. SRP can adversely impact line speed and efficiency when additional processing time/equipment is required as a result SRP packaging solutions when compared to the current product being replaced by SRP </t>
  </si>
  <si>
    <t xml:space="preserve">Packaging material(s) required for the secondary packaging solution and transit packaging, and the total value/quantity of packaging material required to convert a certain product to SRP. The cost of packaging is an element of cost of goods sold (COGS), and therefore any increase would impact margins (assuming all other factors remain constant). It is anticipated that sometimes SRP will result in increased packaging, however depending on the category or the point of packaging efficiency reached by the supplier beforehand, it may result in a similar amount, or even reduced, packaging requirements. </t>
  </si>
  <si>
    <t>Asset utilisation rates as driven by line speed changes.</t>
  </si>
  <si>
    <t>Any difference to the production costs, that would impact the cost of goods sold (COGS).  This should include any change to conversion cost, such as additional manufacturing labour required to execute SRP, or incremental co-packing labour required if an on-line solution is not available.  It should exclude changes to packaging material cost which is already included elsewhere in this tool.</t>
  </si>
  <si>
    <t>Forecast accuracy
Safety stock holdings
Cost of working capital</t>
  </si>
  <si>
    <t>Storage Costs
Picking and handling costs
Pallet rental costs</t>
  </si>
  <si>
    <t>Pallet utilisation
Ability to stack product in truck
Number of deliveries required</t>
  </si>
  <si>
    <t>Packaging redesign and development 
Packaging  testing
Production trials
Transport trials</t>
  </si>
  <si>
    <t>Handling damages
Transportation damages
Packaging write-off/redundancy</t>
  </si>
  <si>
    <t>Count rates
Labour requirements</t>
  </si>
  <si>
    <t xml:space="preserve">Efficient and effective code rotation helps to ensure products with limited shelf life make it to shelf before the expiry date, and those closer to their expiry date are presented to shoppers ahead of longer date products. SRP solutions can improve the speed of being able to rotate cases on shelf as it is easier to move around a number of products simultaneously, with productivity improved even further when the best before date is easily located and read. </t>
  </si>
  <si>
    <t>Replenishment includes the back-of-store storage and sorting areas, as well as the labour required to physically replenish the shelves / shop floor. This is the on-going day-to-day activity of storing and replenishment products. SRP can product recognition making many tasks simpler and quicker. Locating the product in the store room that requires replenishment is quicker and more accurate. Store employees are able to replenish products at a faster as more products can be placed onto the shelf at once (one touch). Removal of empty packaging should not be over looked.</t>
  </si>
  <si>
    <t>Shelf filling rates (incl storeroom activity)
Labour rates</t>
  </si>
  <si>
    <t xml:space="preserve">Safety stock holdings
forecast accuracy
Aged goods write-off costs
Aging goods discounting costs
</t>
  </si>
  <si>
    <t>Manufacturing equipment
Packaging equipment
Indirect capital investment</t>
  </si>
  <si>
    <t>Rotation rates
Labour requirements</t>
  </si>
  <si>
    <t>Regularity and complexity of relays
Time to complete relays
Labour rates</t>
  </si>
  <si>
    <t xml:space="preserve">Product damages are more likely to occur when items are handled more, or when secondary packaging does not comply with functional requirements such as ‘Easy to Open’. SRP reduces handling of individual consumer units through one-touch replenishment (and re-merchandising). Furthermore, following the functional requirements that make SRP units ‘Easy to Open’ (e.g. avoid the use of tools such as knives) and ‘Easy to Shelf’ (e.g. shelf trays remain stable), product damage can be further reduced. In addition, when the shopper takes the product out and places it back, an SRP solution can help prevent the product from falling over. </t>
  </si>
  <si>
    <t xml:space="preserve">Damages rates
</t>
  </si>
  <si>
    <t xml:space="preserve">Efficient and effective code rotation helps to ensure products with limited shelf life make it to shelf before the expiry date, and those closer to their expiry date are presented to shoppers ahead of longer date products. SRP solutions can improve rotation on shelf as it is easier to identify and move around a number of products simultaneously, thus SRP can help to reduce the amount of wasted product that goes out of date.
</t>
  </si>
  <si>
    <t>Aged good rate and values</t>
  </si>
  <si>
    <t>OSA Rates
Conversion rates between OSA and Sales</t>
  </si>
  <si>
    <r>
      <t xml:space="preserve">Image and impact of the  product brand to the shopper, both in terms of aesthetics and visual appeal, as well as ability to identify and locate a product and it’s variants through brand recognition. 
</t>
    </r>
    <r>
      <rPr>
        <sz val="11"/>
        <rFont val="Calibri"/>
        <family val="2"/>
        <scheme val="minor"/>
      </rPr>
      <t xml:space="preserve">SRP can impact positively, neutrally or negatively. Primary packaging is designed to support the brand image, and care should be taken not to limit it’s impact (e.g. through partial or full obscuring not compensated through SRP graphics). The impact on the Brand of part / full shopped SRP units should also be considered.
Well-executed SRP can increase brand impact through better customer communication and identification, and SRP can be utilised to improve brand visibility via key brand messages and /or blocking with larger visuals than are available on the consumer pack. </t>
    </r>
  </si>
  <si>
    <t>Manufacturing labour costs
Co-Packing labour costs</t>
  </si>
  <si>
    <t>Change in inventory holdings value across multiple SKUs of the same consumer item (to incorporate SRP requirements) versus  inventory holding value for a single (non-SRP) SKU of that consumer item x cost of working capital, annualised.</t>
  </si>
  <si>
    <t>Product damages are more likely to occur when items are handled more, or when secondary packaging does not comply with functional requirements.  Suppliers will need to evaluate the positive or negative impacts of moving to SRP in terms of handling damages within factory and DC environments as well as damages incurred in transit between factories, DCs and customer premises.</t>
  </si>
  <si>
    <t>One time costs for specific SRP equipment divided by amortisation period, plus annualised interest required to fund the capital expenditure at working capital interest rate.</t>
  </si>
  <si>
    <t>One time costs for specific SRP development divided by cost amortisation period.</t>
  </si>
  <si>
    <t>Relationship between aesthetics on shelf and sales conversion
Rate of implementation of SRP in store</t>
  </si>
  <si>
    <t>Change in cost of damages in store for a SKU before versus after migration to SRP, where damage is attributed to SRP migration, annualised</t>
  </si>
  <si>
    <t>Change in cost of damages throughout the supply chain for SKU before versus after migration to SRP, where damage is attributed to SRP migration, annualised</t>
  </si>
  <si>
    <t>Change in cost to transport the same volume of consumer units of an SKU within a given distribution network post migration to SRP versus pre-migration to SRP, annualised</t>
  </si>
  <si>
    <t>Change in manufacturing labour costs (including co-packing labour costs) for an SKU as a result of migration to SRP, annualised</t>
  </si>
  <si>
    <t>Change in the cost associated with utilisation of capital assets for single version of SKU versus multiple versions of  after migration to SRP, annualised (using internal calculation basis)</t>
  </si>
  <si>
    <t>Change in cost of aged goods write offs + value of discounting undertaken to avoid aged goods write offs on a given SKU before and after migration to SRP, annualised.</t>
  </si>
  <si>
    <t>Change in sales volume before versus after migration to SRP for an SKU due specifically to increased brand/store image driven by SRP , multiplied by profit margin, annualised</t>
  </si>
  <si>
    <t>Change in the cost associated with utilisation of capital assets for an SKU  before versus after migration to SRP, annualised (using internal calculation basis)</t>
  </si>
  <si>
    <t>Change in cost of aged goods write offs + value of discounting undertaken to avoid aged goods write offs across multiple SKUs of the same consumer item (to incorporate SRP requirements) versus  equivalent costs incurred for a single (non-SRP) SKU of that consumer item, annualised.</t>
  </si>
  <si>
    <t xml:space="preserve">Change before versus after migration to SRP of: average hours of time required per store cycle count against given SKU  multiplied by  labour cost per hour, multiplied by number of cycle counts per year per store, multiplied by number of stores </t>
  </si>
  <si>
    <t>Change in profits before versus after migration to SRP for an SKU due specifically to an increased rate of on-shelf availability (OSA) driven by SRP where: 1% increase in OSA rate represents 1/3% increase in sales, multiplied by annual sales, multiplied by profit margin.</t>
  </si>
  <si>
    <t>Change in sales volume before versus after migration to SRP for an SKU due specifically to increased brand image driven by SRP , multiplied by profit margin, annualised</t>
  </si>
  <si>
    <t>Change in packaging cost per consumer unit produced  for an SKU before versus after migration to SRP x number of consumer units sold per year = annual cost impact</t>
  </si>
  <si>
    <r>
      <t xml:space="preserve">Image and impact of the store and product  to the shopper, both in terms of aesthetics and visual appeal, as well as ability to identify and locate a product and it’s variants through brand recognition. 
- </t>
    </r>
    <r>
      <rPr>
        <b/>
        <sz val="11"/>
        <rFont val="Calibri"/>
        <family val="2"/>
        <scheme val="minor"/>
      </rPr>
      <t>Store</t>
    </r>
    <r>
      <rPr>
        <sz val="11"/>
        <rFont val="Calibri"/>
        <family val="2"/>
        <scheme val="minor"/>
      </rPr>
      <t xml:space="preserve">: visual merchandising is used to reinforce the market positioning of a store, and SRP can impact on this in a deliberate or incidental way. Poor execution of SRP could inadvertently degrade the look of the store (excess cardboard, empty packaging etc.).
- </t>
    </r>
    <r>
      <rPr>
        <b/>
        <sz val="11"/>
        <rFont val="Calibri"/>
        <family val="2"/>
        <scheme val="minor"/>
      </rPr>
      <t>Brand</t>
    </r>
    <r>
      <rPr>
        <sz val="11"/>
        <rFont val="Calibri"/>
        <family val="2"/>
        <scheme val="minor"/>
      </rPr>
      <t xml:space="preserve">: applicable to manufacturer brand and retail / own brands alike, SRP can impact positively, neutrally or negatively. Primary packaging is designed to support the brand image, and care should be taken not to limit it’s impact (e.g. through partial or full obscuring not compensated through SRP graphics). The impact on the Brand of part / full shopped SRP units should also be considered.
Well-executed SRP can increase store and brand impact through better customer communication and identification, and SRP can be utilised to improve brand visibility via key brand messages and /or blocking with larger visuals than are available on the consumer pack. </t>
    </r>
  </si>
  <si>
    <t>OSA is the availability of the product on the shelf (or display) for the Consumer to buy. Physical out of stocks (OOS) occur when there is no longer product available, although there can be a perceived OOS by the consumer if the product is difficult to identify and locate, or obstructed. For SRP implementations, OSA should be measured from the Shopper perspective. OSA is simple to define, but can be difficult to measure. The measure should be agreed and the improvement targeted. SRP should help drive improved OSA because the staff can replenish the product more efficiently. This however is very dependent on staff discipline and the suitability of the case count.</t>
  </si>
  <si>
    <t>Category Shelf Relays - Execution of category planograms, detailing positioning, mix, number of facings etc that make the shelf and store layout. This aspect forms part of the one-off or less frequent process of merchandising, and should not be confused with the base replenishment activity that is a constant process. SRP can facilitate the introduction of a new planogram for a product category through simpler stock removal and re-positioning as consumer units are moved en-masse. The reduced handling makes planogram changes quicker to execute.</t>
  </si>
  <si>
    <t>Change before versus after migration to SRP of: average hours of time required per shelf relay against a given SKU, multiplied by  labour cost per hour, multiplied by number of shelf relays per year per store, multiplied by number of stores incuring relays</t>
  </si>
  <si>
    <t xml:space="preserve">Change before versus after migration to SRP of: average hours of time required per shelf replenishment against a given SKU, multiplied by  labour cost per hour, multiplied by number of shelf stock replenishments per year per store,  multiplied by number of stores </t>
  </si>
  <si>
    <t xml:space="preserve">Change before versus after migration to SRP of: average hours of time required per shelf stock rotation against given SKU, multiplied by  labour cost per hour, multiplied by number of shelf stock rotations per year per store, multiplied by number of stores </t>
  </si>
  <si>
    <t>Time and resource required to re-design and implement new SRP packaging solutions for existing products, from initial concept through to full-scale production. It is expected that SRP solutions will require packaging re-designs and proto-typing. Additional one-time costs would be anticipated, if only to evaluate the case for SRP. Cross-functional work involves a large number of resources to work against a “loss avoidance” project (including production and transport trials)</t>
  </si>
  <si>
    <t xml:space="preserve">Capital expenditure, or any other cost applicable due to its one-time nature and normally amortized in the same way as capital expenditure.  This should include: 
- Investment required in new manufacturing &amp; packaging equipment to produce and execute SRP solutions on-line, including purchase, modification, installation, downtime, write-off etc. Typically a large negative impact for the Manufacturer, unless done as part of the natural replacement cycle, as often more expensive equipment and packaging is required to deliver SRP functionality as the packaging complexity is normally increased. 
- Indirect capital investment through use of co-packing equipment when it is not feasible to produce on-line with other designs.   
</t>
  </si>
  <si>
    <t>SKU Proliferation is the requirement to manufacture and handle multiple SKUs in the supply chain. Even if the consumer product remains unchanged, the introduction of an SRP packaging variant alongside the former packaging solution adds an incremental SKU (often several), and therefore adds complexity and cost into the supply chain. It is preferred that an SRP SKU replaces an existing SKU (or as part of a consolidation exercise), so that complexity is not added.
- Additional SKUs in the Warehouse are likely to drive an overall increase in inventory,  in order to maintain safety stocks and flexibility necessary to hit service level requirements due to reduction in flexibility as to where given SKUs stock can be deployed when stocks are scarce. In turn, the extra stock being held, with less potential customers who will accept a given skus, leads to the increased likelihood of write off (or discounting) for stock becoming aged.</t>
  </si>
  <si>
    <t xml:space="preserve">SKU Proliferation is  the requirement to manufacture and handle multiple SKUs in the supply chain. Even if the consumer product remains unchanged, the introduction of an SRP packaging variant alongside the former packaging solution adds an incremental SKU (often several), and therefore adds complexity and cost into the supply chain. It is preferred that an SRP SKU replaces an existing SKU (or as part of a consolidation exercise), so that complexity is not added. Associated complexity costs could include:
- Additional SKUs in the warehouse requiring more storage space to accommodate an overall increase in inventory, as well as requirement for additional pick faces and ability to handle a variety of SRP types.
- Picking efficiency could be impacted if SRP case size / case count is changed. Smaller case size could result in more handling and slower throughput.
- More or less physical pallets (woods) may be required as a result of SRP which may add/reduce pallet rental costs
</t>
  </si>
  <si>
    <t>Change in sum of fixed and variable costs incurred by DC (including: storage, handling, picking, pallets) across multiple SKUs of the same consumer item (to incorporate SRP requirements) versus  equivalent costs incurred for a single (non-SRP) SKU of that consumer item, annualised.</t>
  </si>
  <si>
    <t xml:space="preserve">SKU Proliferation is the requirement to manufacture and handle multiple SKUs in the supply chain. Even if the consumer product remains unchanged, the introduction of an SRP packaging variant alongside the former packaging solution adds an incremental SKU (often several), and therefore adds complexity and cost into the supply chain. It is preferred that an SRP SKU replaces an existing SKU (or as part of a consolidation exercise), so that complexity is not added. 
- Additional SKUs in the warehouse are likely to drive an overall increase in inventory,  in order to maintain safety stocks and flexibility necessary to hit service level requirements due to reduction in flexibility as to where given SKUs stock can be deployed when stocks are scarce.
</t>
  </si>
  <si>
    <t>The utilisation of a vehicle through use of efficient unit loads and packaging dimensions that provide good pallet and vehicle cube. The volume of a carton may change when moving to SRP. This may alter the number of consumer units that can be packed on a single pallet and in a vehicle load. If pack counts are reduced, the proportion of cube space taken by packaging could increase/decrease, with the potential of less or more product per pallet / vehicle. As current packs do not necessarily achieve 100% vehicle utilisation, it should be recognised that not all pack changes will lead to either a positive or negative impact.</t>
  </si>
  <si>
    <t>Click here to go back to calculator page</t>
  </si>
  <si>
    <t>Manufacturer - Sustainability Impact of SRP</t>
  </si>
  <si>
    <t>Packaging</t>
  </si>
  <si>
    <t>Minimise materials</t>
  </si>
  <si>
    <t>Percentage increase/decrease in  packaging weight</t>
  </si>
  <si>
    <t>Use recycled materials</t>
  </si>
  <si>
    <t>Percentage increase/decrease in recycled content</t>
  </si>
  <si>
    <t>Use renewable or recyclable materials</t>
  </si>
  <si>
    <t>Percentage increase/decrease in renewable material content</t>
  </si>
  <si>
    <t>Low-impact materials</t>
  </si>
  <si>
    <t>Maximise water and energy efficiency</t>
  </si>
  <si>
    <t>Packaging change impact on water and energy use in production</t>
  </si>
  <si>
    <t>Minimise use of toxic and hazardous materials</t>
  </si>
  <si>
    <t>Increase/decrease in toxic or hazardous substances in packaging</t>
  </si>
  <si>
    <t>Use materials from responsible suppliers</t>
  </si>
  <si>
    <t xml:space="preserve">Certifications to demonstrate social responsibility </t>
  </si>
  <si>
    <t>Vehicle fill</t>
  </si>
  <si>
    <t>Design for transport</t>
  </si>
  <si>
    <t>Packaging change impact on pallet utilisation and vehicle fill</t>
  </si>
  <si>
    <t>Packaging Disposal</t>
  </si>
  <si>
    <t>Design for accessibility</t>
  </si>
  <si>
    <t>Ease of access</t>
  </si>
  <si>
    <t>Design for reuse</t>
  </si>
  <si>
    <t>Packaging option available for reuse</t>
  </si>
  <si>
    <t>Design for recovery/appropriate disposal</t>
  </si>
  <si>
    <t>Increase/decrease in number of separate components</t>
  </si>
  <si>
    <t>Minimise packaging by using the optimal combination of primary, secondary and/or tertiary packaging. This includes eliminating unnecessary materials in packaging design; reducing the size, weight or thickness of packaging; and optimising void space within the design.</t>
  </si>
  <si>
    <t>Has the packaging been designed to use the minimum amount of material to suit the required level of functionality?
Has the packaging been designed to minimise the number of separate layers of materials or the number of components?
Could the amount of material used in the package be reduced further?</t>
  </si>
  <si>
    <t>Packaging should maximise the use of recycled material where it reduces the environmental footprint; is physically possible; is not detrimental to the function of the packaging or packaged product; and would not violate applicable health and safety standards.  Using recycled materials in packaging helps to create sustainable markets for packaging recovered from households and other sources. Recycled materials generally use less energy and water to manufacture, and generate lower greenhouse-gas emissions than virgin materials of the same type. All material selection should be based on sound science and where possible, a whole-of-lifecycle approach.</t>
  </si>
  <si>
    <t xml:space="preserve">Amount and percentage of recycled material
Increase post-consumer recycled material
</t>
  </si>
  <si>
    <t>Packaging should be designed to use renewable and/or recyclable materials wherever possible. Renewable materials such as paper, cardboard and biopolymers reduce demand for non-renewable virgin materials. If the raw materials are grown using sustainable farming and forestry practices then they are likely to have a lower environmental impact than those generated by the extraction and processing of non-renewable materials. All material selection should be based on sound science and a whole-of-lifecycle approach.</t>
  </si>
  <si>
    <t>Potential for and availability of materials derived from a renewable source
Are the renewable raw materials grown and harvested using sustainable farming or forestry practices?</t>
  </si>
  <si>
    <t>Maximise water and energy efficiency.</t>
  </si>
  <si>
    <t>Where possible, energy and water consumption should be reduced by: minimising the amount of material used for packaging; taking steps to make production and distribution more efficient; and considering the use of renewable energy. Efficiency improvements reduce the environmental impacts of packaging and generate financial savings across the packaging supply chain. Improving energy efficiency is the most cost-effective way to reduce greenhouse gas emissions</t>
  </si>
  <si>
    <t>Has the amount of material in the packaging been minimised to reduce the amount of water and energy used in production?
Have you and your suppliers taken steps to optimise the energy efficiency of production processes and distribution?
Have you and your suppliers taken steps to optimise the water efficiency of production processes?</t>
  </si>
  <si>
    <t>Companies should consider their common law liabilities, assess the packaging for potentially toxic or hazardous substances that are likely to pose risk, and endeavour to reduce that risk accordingly. If used at levels that exceed regulatory limits, potentially toxic or hazardous substances may pose risks to ecosystems and human health. Avoiding or minimising the use of potentially toxic substances may reduce the costs associated with disposal of hazardous wastes from manufacturing.</t>
  </si>
  <si>
    <t xml:space="preserve"> This includes, where possible, eliminating toxic and hazardous substances or minimising such substances where their use is necessary.
Does the packaging meet Australian and /or international standards in relation to the levels of potentially toxic and harmful substances?</t>
  </si>
  <si>
    <t>Packaging materials should be purchased from companies that have a commitment to environmental sustainability and a documented environmental management system.
Product stewardship is a commitment to responsible environmental management at every stage of the packaging supply chain, including the manufacture of raw materials and components. Companies can reduce the environmental impacts of their packaging by working with suppliers that have a strong commitment to responsible environmental management.</t>
  </si>
  <si>
    <t>Are your raw materials sourced from suppliers who have documented environmental management systems?
Do you give preference to suppliers that are signatories (if applicable) to the Australian Packaging Covenant?
Are you or your suppliers engaged in a sustainability program such as the PACIA / EPA Victoria Sustainability Leadership Framework?</t>
  </si>
  <si>
    <t>Packaging should be designed to maximise the efficiency of transport through light weighting, fully utilising shipping space (‘cubing out’) and using bulk packaging for distribution where appropriate.
More efficient distribution packaging (secondary and tertiary packaging) can result in energy, water, material and cost savings.</t>
  </si>
  <si>
    <t>Have you used light weighting strategies in your package design? Have you considered the overall environmental impact of light weighting? Does your design for transport have a negative impact on the recyclability of the used packaging?
Have you designed your consumer packaging to maximise pallet configuration?
Are you fully using transport options such as pallet efficiency and truck height?                                                   Do you consider back-loading of used packaging or waste products once deliveries have been made? Can your distribution network aid the recovery of used packaging?</t>
  </si>
  <si>
    <t>For packaging to be accessible it must be designed to be easy for the consumer to open, have legible labelling and not compromise safety or quality.
Sustainable packaging cannot meet consumers’ needs and expectations if it is not accessible.
Easy-to-open and functional packaging is a major consumer concern as well as a health and safety issue.</t>
  </si>
  <si>
    <t>Has the ability to access the product within the packaging been adequately considered in the design process? 
Have you considered whether the level of information on the packaging ensures the shelf stacker is aware of its contents and how to open the package?
Could an alternative design be used efficiently to minimise the requirement for tools such as a knife?</t>
  </si>
  <si>
    <t>Companies should consider whether reuse is practical and environmentally beneficial. Reusable packaging, including distribution packaging, should be designed to be reused safely and cost effectively. Reusing a package increases the material’s useful life, and gives a greater return from the energy, materials and water used to manufacture the package in the first place. It avoids the need for single-use packaging, which in turn reduces demand for new material and conserves resources, energy and water, and reduces pollution. It also reduces the need to recover or dispose of single-use packaging at end of life.</t>
  </si>
  <si>
    <t>Have you considered and compared the environmental benefits of reusable packaging with single-use packaging?
Has the product been designed to maximise the number of return trips / reuse.
Is the packaging format applicable for reconditioning once the packaging has fulfilled its designated purpose? If the product cannot be reconditioned, can the reusable packaging be recycled?</t>
  </si>
  <si>
    <t>Packaging should maximise recovery and recycling at end-of-life by using recyclable materials; avoiding materials or components that may contaminate the recycling process; and by informing consumers about appropriate disposal. The recovery of packaging at end-of-life has many benefits. It reduces the environmental impacts and costs of disposal; it helps to conserve non-renewable resources; and it provides raw materials for manufacturing that have a lower environmental impact and are often more cost-effective than virgin materials. It is optimal for packaging to be made of only one material that can be recycled and includes recycled content.</t>
  </si>
  <si>
    <t xml:space="preserve">Has the package been designed to minimise the number of separate or separable components?
Do you provide advice for consumers on the label to encourage appropriate disposal or recovery?
</t>
  </si>
  <si>
    <t>Drivers of SRP Impact on COGS
 (Click on each driver for information about the driver and how to measure)</t>
  </si>
  <si>
    <t>Drivers of SRP Impact on costs outside of COGS
 (Click on each driver for information about the driver and how to measure)</t>
  </si>
  <si>
    <t>Drivers of SRP Impact on costs 
 (Click on each driver for information about the driver and how to measure)</t>
  </si>
  <si>
    <t>Drivers of SRP Considerations on Volume
 (Click on each driver for information about the driver and how to measure)</t>
  </si>
  <si>
    <t>Drivers of SRP Impact on Sustainability
  (Click on each driver for information about the driver and how to measure)</t>
  </si>
  <si>
    <t>VOLUME CONSIDERATIONS RELATING TO SRP - consider  whether able to isolate and measure SRP impact, if so enter profit impacts</t>
  </si>
  <si>
    <t>SUSTAINABILITY  IMPACTS ATTRIBUTABLE TO SRP - Colour code SRP impact to environment at SKU or product family level as appropriate</t>
  </si>
  <si>
    <t>Drivers of SRP Considerations on Volume
  (Click on each driver for information about the driver and how to measure)</t>
  </si>
  <si>
    <t>Supplier Bad Goods Costs</t>
  </si>
  <si>
    <t>Retailer Bad Goods Costs</t>
  </si>
  <si>
    <t>Positive</t>
  </si>
  <si>
    <t>Neutral</t>
  </si>
  <si>
    <t>Negative</t>
  </si>
  <si>
    <t>SCORE / 100</t>
  </si>
  <si>
    <t>Points allocated</t>
  </si>
  <si>
    <t xml:space="preserve">NB - Points allocated by user must total 100: </t>
  </si>
  <si>
    <t>User Weightings</t>
  </si>
  <si>
    <t>Default ECRA Weightings</t>
  </si>
  <si>
    <t>User weighted score -  when total points allocated has reached 100 score shown will be valid (min = -100 and max = 100):</t>
  </si>
  <si>
    <t>ECRA Default Score using preset weighting rather than user weighting (min = -100 and max = 100):</t>
  </si>
  <si>
    <t xml:space="preserve">Annual $ Cost Impact (+/-) </t>
  </si>
  <si>
    <t>COST IMPACTS ATTRIBUTABLE TO SRP - Enter cost impacts at SKU or product family level as appropriate</t>
  </si>
  <si>
    <t>Step 2. Weighting - Allocate 100 points across all areas based on  relative importance</t>
  </si>
  <si>
    <t xml:space="preserve">Step 1. 
Assign SRP impact to  Environment - highlight cell and choose from drop down menu </t>
  </si>
  <si>
    <t>Enter results in this column</t>
  </si>
  <si>
    <r>
      <rPr>
        <b/>
        <sz val="18"/>
        <color theme="1"/>
        <rFont val="Calibri"/>
        <family val="2"/>
        <scheme val="minor"/>
      </rPr>
      <t xml:space="preserve">ECR Australasia Shelf Ready Packaging Financial and Sustainability Business Case Tool </t>
    </r>
    <r>
      <rPr>
        <b/>
        <sz val="11"/>
        <color theme="1"/>
        <rFont val="Calibri"/>
        <family val="2"/>
        <scheme val="minor"/>
      </rPr>
      <t xml:space="preserve">
Click on links in Column C for information on each Impact Item including how to measure, then enter your results in the white boxes in Column D (and E for Sustainability Impact Items)</t>
    </r>
  </si>
</sst>
</file>

<file path=xl/styles.xml><?xml version="1.0" encoding="utf-8"?>
<styleSheet xmlns="http://schemas.openxmlformats.org/spreadsheetml/2006/main">
  <numFmts count="1">
    <numFmt numFmtId="44" formatCode="_-&quot;$&quot;* #,##0.00_-;\-&quot;$&quot;* #,##0.00_-;_-&quot;$&quot;* &quot;-&quot;??_-;_-@_-"/>
  </numFmts>
  <fonts count="12">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u/>
      <sz val="9.9"/>
      <color theme="10"/>
      <name val="Calibri"/>
      <family val="2"/>
    </font>
    <font>
      <sz val="11"/>
      <color theme="1"/>
      <name val="Calibri"/>
      <family val="2"/>
      <scheme val="minor"/>
    </font>
    <font>
      <b/>
      <sz val="18"/>
      <color theme="1"/>
      <name val="Calibri"/>
      <family val="2"/>
      <scheme val="minor"/>
    </font>
    <font>
      <b/>
      <u/>
      <sz val="12"/>
      <color theme="10"/>
      <name val="Calibri"/>
      <family val="2"/>
    </font>
    <font>
      <b/>
      <u/>
      <sz val="12"/>
      <color indexed="12"/>
      <name val="Calibri"/>
      <family val="2"/>
    </font>
    <font>
      <b/>
      <sz val="12"/>
      <color rgb="FFFF0000"/>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FF66"/>
        <bgColor indexed="64"/>
      </patternFill>
    </fill>
    <fill>
      <patternFill patternType="solid">
        <fgColor rgb="FF00B0F0"/>
        <bgColor indexed="64"/>
      </patternFill>
    </fill>
    <fill>
      <patternFill patternType="solid">
        <fgColor theme="3"/>
        <bgColor indexed="64"/>
      </patternFill>
    </fill>
    <fill>
      <patternFill patternType="solid">
        <fgColor rgb="FFFFC0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44" fontId="7" fillId="0" borderId="0" applyFont="0" applyFill="0" applyBorder="0" applyAlignment="0" applyProtection="0"/>
  </cellStyleXfs>
  <cellXfs count="78">
    <xf numFmtId="0" fontId="0" fillId="0" borderId="0" xfId="0"/>
    <xf numFmtId="0" fontId="0" fillId="0" borderId="0" xfId="0" applyAlignment="1">
      <alignment wrapText="1"/>
    </xf>
    <xf numFmtId="0" fontId="0" fillId="0" borderId="2"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4" xfId="0" applyFill="1" applyBorder="1" applyAlignment="1">
      <alignment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2" fillId="4" borderId="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2" borderId="4" xfId="0" applyFont="1" applyFill="1" applyBorder="1" applyAlignment="1">
      <alignment wrapText="1"/>
    </xf>
    <xf numFmtId="0" fontId="3" fillId="2"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0" xfId="0" applyAlignment="1">
      <alignment horizontal="left" vertical="center" wrapText="1"/>
    </xf>
    <xf numFmtId="0" fontId="3" fillId="2" borderId="0" xfId="0" applyFont="1" applyFill="1" applyAlignment="1">
      <alignment horizontal="left" vertical="center" wrapText="1"/>
    </xf>
    <xf numFmtId="0" fontId="3" fillId="0" borderId="0" xfId="0" applyFont="1" applyFill="1" applyAlignment="1">
      <alignment horizontal="center" wrapText="1"/>
    </xf>
    <xf numFmtId="0" fontId="0" fillId="0" borderId="0" xfId="0" applyAlignment="1">
      <alignment vertical="top"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8" xfId="0" applyNumberFormat="1" applyBorder="1" applyAlignment="1">
      <alignment horizontal="left" vertical="top" wrapText="1"/>
    </xf>
    <xf numFmtId="0" fontId="0" fillId="0" borderId="8" xfId="0" applyBorder="1" applyAlignment="1">
      <alignment vertical="top" wrapText="1"/>
    </xf>
    <xf numFmtId="0" fontId="0" fillId="0" borderId="8" xfId="0" applyNumberFormat="1" applyBorder="1" applyAlignment="1">
      <alignment vertical="top" wrapText="1"/>
    </xf>
    <xf numFmtId="0" fontId="3" fillId="2" borderId="1" xfId="0" applyFont="1" applyFill="1" applyBorder="1" applyAlignment="1">
      <alignment wrapText="1"/>
    </xf>
    <xf numFmtId="0" fontId="1" fillId="5" borderId="1" xfId="0" applyFont="1" applyFill="1" applyBorder="1" applyAlignment="1">
      <alignment horizontal="center" vertical="center" wrapText="1"/>
    </xf>
    <xf numFmtId="0" fontId="0" fillId="0" borderId="8" xfId="0" applyBorder="1" applyAlignment="1">
      <alignment vertical="center" wrapText="1"/>
    </xf>
    <xf numFmtId="0" fontId="3" fillId="2" borderId="8" xfId="0" applyFont="1" applyFill="1" applyBorder="1" applyAlignment="1">
      <alignment horizontal="left" vertical="center" wrapText="1"/>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8" xfId="0" applyBorder="1" applyAlignment="1">
      <alignment horizontal="center" wrapText="1"/>
    </xf>
    <xf numFmtId="0" fontId="0" fillId="0" borderId="8" xfId="0" applyFill="1" applyBorder="1" applyAlignment="1">
      <alignment vertical="center" wrapText="1"/>
    </xf>
    <xf numFmtId="0" fontId="2" fillId="8" borderId="14" xfId="0" applyFont="1" applyFill="1" applyBorder="1" applyAlignment="1">
      <alignment horizontal="center" vertical="center" wrapText="1"/>
    </xf>
    <xf numFmtId="0" fontId="0" fillId="0" borderId="26" xfId="0" applyBorder="1" applyAlignment="1">
      <alignment horizontal="left" vertical="center" wrapText="1"/>
    </xf>
    <xf numFmtId="0" fontId="0" fillId="0" borderId="0" xfId="0" applyAlignment="1">
      <alignment horizontal="right" wrapText="1"/>
    </xf>
    <xf numFmtId="0" fontId="0" fillId="3" borderId="0" xfId="0" applyFill="1" applyAlignment="1">
      <alignment horizontal="left" vertical="center" wrapText="1"/>
    </xf>
    <xf numFmtId="0" fontId="0" fillId="9" borderId="0" xfId="0" applyFill="1" applyAlignment="1">
      <alignment wrapText="1"/>
    </xf>
    <xf numFmtId="0" fontId="0" fillId="9" borderId="0" xfId="0" applyFill="1" applyBorder="1" applyAlignment="1">
      <alignment wrapText="1"/>
    </xf>
    <xf numFmtId="0" fontId="11" fillId="3" borderId="0" xfId="0" applyFont="1" applyFill="1" applyAlignment="1">
      <alignment horizontal="center" wrapText="1"/>
    </xf>
    <xf numFmtId="0" fontId="6" fillId="0" borderId="17" xfId="1" applyBorder="1" applyAlignment="1" applyProtection="1">
      <alignment wrapText="1"/>
      <protection locked="0"/>
    </xf>
    <xf numFmtId="44" fontId="0" fillId="0" borderId="3" xfId="2" applyFont="1" applyFill="1" applyBorder="1" applyAlignment="1" applyProtection="1">
      <alignment wrapText="1"/>
      <protection locked="0"/>
    </xf>
    <xf numFmtId="0" fontId="6" fillId="0" borderId="15" xfId="1" applyBorder="1" applyAlignment="1" applyProtection="1">
      <alignment wrapText="1"/>
      <protection locked="0"/>
    </xf>
    <xf numFmtId="44" fontId="0" fillId="0" borderId="11" xfId="2" applyFont="1" applyFill="1" applyBorder="1" applyAlignment="1" applyProtection="1">
      <alignment wrapText="1"/>
      <protection locked="0"/>
    </xf>
    <xf numFmtId="0" fontId="6" fillId="0" borderId="8" xfId="1" applyBorder="1" applyAlignment="1" applyProtection="1">
      <alignment wrapText="1"/>
      <protection locked="0"/>
    </xf>
    <xf numFmtId="44" fontId="0" fillId="0" borderId="12" xfId="2" applyFont="1" applyFill="1" applyBorder="1" applyAlignment="1" applyProtection="1">
      <alignment wrapText="1"/>
      <protection locked="0"/>
    </xf>
    <xf numFmtId="0" fontId="6" fillId="0" borderId="16" xfId="1" applyBorder="1" applyAlignment="1" applyProtection="1">
      <alignment wrapText="1"/>
      <protection locked="0"/>
    </xf>
    <xf numFmtId="44" fontId="0" fillId="0" borderId="13" xfId="2" applyFont="1" applyFill="1" applyBorder="1" applyAlignment="1" applyProtection="1">
      <alignment wrapText="1"/>
      <protection locked="0"/>
    </xf>
    <xf numFmtId="0" fontId="6" fillId="0" borderId="15" xfId="1" applyBorder="1" applyAlignment="1" applyProtection="1">
      <alignment vertical="center" wrapText="1"/>
      <protection locked="0"/>
    </xf>
    <xf numFmtId="0" fontId="0" fillId="0" borderId="28" xfId="0" applyBorder="1" applyAlignment="1" applyProtection="1">
      <alignment horizontal="center" vertical="center" wrapText="1"/>
      <protection locked="0"/>
    </xf>
    <xf numFmtId="0" fontId="0" fillId="0" borderId="21" xfId="0" applyBorder="1" applyAlignment="1" applyProtection="1">
      <alignment wrapText="1"/>
      <protection locked="0"/>
    </xf>
    <xf numFmtId="0" fontId="6" fillId="0" borderId="8" xfId="1" applyBorder="1" applyAlignment="1" applyProtection="1">
      <alignment vertical="center" wrapText="1"/>
      <protection locked="0"/>
    </xf>
    <xf numFmtId="0" fontId="0" fillId="0" borderId="29" xfId="0" applyBorder="1" applyAlignment="1" applyProtection="1">
      <alignment horizontal="center" vertical="center" wrapText="1"/>
      <protection locked="0"/>
    </xf>
    <xf numFmtId="0" fontId="0" fillId="0" borderId="23" xfId="0" applyBorder="1" applyAlignment="1" applyProtection="1">
      <alignment wrapText="1"/>
      <protection locked="0"/>
    </xf>
    <xf numFmtId="0" fontId="6" fillId="0" borderId="16" xfId="1" applyBorder="1" applyAlignment="1" applyProtection="1">
      <alignmen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6" fillId="0" borderId="17" xfId="1" applyBorder="1" applyAlignment="1" applyProtection="1">
      <alignment vertical="center" wrapText="1"/>
      <protection locked="0"/>
    </xf>
    <xf numFmtId="0" fontId="0" fillId="0" borderId="31" xfId="0" applyBorder="1" applyAlignment="1" applyProtection="1">
      <alignment horizontal="center" vertical="center" wrapText="1"/>
      <protection locked="0"/>
    </xf>
    <xf numFmtId="0" fontId="0" fillId="0" borderId="27" xfId="0" applyBorder="1" applyAlignment="1" applyProtection="1">
      <alignment wrapText="1"/>
      <protection locked="0"/>
    </xf>
    <xf numFmtId="44" fontId="0" fillId="7" borderId="14" xfId="2" applyFont="1" applyFill="1" applyBorder="1" applyAlignment="1" applyProtection="1">
      <alignment wrapText="1"/>
      <protection hidden="1"/>
    </xf>
    <xf numFmtId="44" fontId="0" fillId="7" borderId="1" xfId="2" applyFont="1" applyFill="1" applyBorder="1" applyAlignment="1" applyProtection="1">
      <alignment wrapText="1"/>
      <protection hidden="1"/>
    </xf>
    <xf numFmtId="0" fontId="0" fillId="8" borderId="32" xfId="0" applyFill="1" applyBorder="1" applyAlignment="1" applyProtection="1">
      <alignment wrapText="1"/>
      <protection hidden="1"/>
    </xf>
    <xf numFmtId="0" fontId="0" fillId="3" borderId="8" xfId="0" applyFill="1" applyBorder="1" applyAlignment="1" applyProtection="1">
      <alignment wrapText="1"/>
      <protection hidden="1"/>
    </xf>
    <xf numFmtId="0" fontId="0" fillId="10" borderId="8" xfId="0" applyFill="1" applyBorder="1" applyAlignment="1" applyProtection="1">
      <alignment wrapText="1"/>
      <protection hidden="1"/>
    </xf>
    <xf numFmtId="0" fontId="9" fillId="3" borderId="1" xfId="1"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0" fontId="2" fillId="0" borderId="0" xfId="0" applyFont="1" applyAlignment="1">
      <alignment horizont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3" borderId="2" xfId="0" applyFill="1" applyBorder="1" applyAlignment="1">
      <alignment horizontal="center" wrapText="1"/>
    </xf>
    <xf numFmtId="0" fontId="0" fillId="0" borderId="3" xfId="0" applyBorder="1" applyAlignment="1">
      <alignment horizontal="center" wrapText="1"/>
    </xf>
    <xf numFmtId="0" fontId="0" fillId="6" borderId="2" xfId="0" applyFill="1" applyBorder="1" applyAlignment="1">
      <alignment horizontal="center" wrapText="1"/>
    </xf>
    <xf numFmtId="0" fontId="0" fillId="6" borderId="3" xfId="0" applyFill="1" applyBorder="1" applyAlignment="1">
      <alignment horizontal="center" wrapText="1"/>
    </xf>
  </cellXfs>
  <cellStyles count="3">
    <cellStyle name="Currency" xfId="2" builtinId="4"/>
    <cellStyle name="Hyperlink" xfId="1" builtinId="8"/>
    <cellStyle name="Normal" xfId="0" builtinId="0"/>
  </cellStyles>
  <dxfs count="3">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89"/>
  <sheetViews>
    <sheetView showGridLines="0" tabSelected="1" zoomScale="90" zoomScaleNormal="90" workbookViewId="0">
      <selection activeCell="C54" sqref="C54"/>
    </sheetView>
  </sheetViews>
  <sheetFormatPr defaultRowHeight="15"/>
  <cols>
    <col min="1" max="1" width="8.42578125" style="1" customWidth="1"/>
    <col min="2" max="2" width="41.28515625" style="1" customWidth="1"/>
    <col min="3" max="3" width="108" style="1" customWidth="1"/>
    <col min="4" max="4" width="15.42578125" style="1" customWidth="1"/>
    <col min="5" max="5" width="15.7109375" style="1" customWidth="1"/>
    <col min="6" max="6" width="6.85546875" style="1" customWidth="1"/>
    <col min="7" max="16384" width="9.140625" style="1"/>
  </cols>
  <sheetData>
    <row r="1" spans="1:6">
      <c r="A1" s="39"/>
      <c r="B1" s="39"/>
      <c r="C1" s="39"/>
      <c r="D1" s="39"/>
      <c r="E1" s="39"/>
      <c r="F1" s="39"/>
    </row>
    <row r="2" spans="1:6" ht="64.5" customHeight="1">
      <c r="A2" s="39"/>
      <c r="B2" s="70" t="s">
        <v>175</v>
      </c>
      <c r="C2" s="70"/>
      <c r="D2" s="70"/>
      <c r="E2" s="39"/>
      <c r="F2" s="39"/>
    </row>
    <row r="3" spans="1:6" ht="15.75" thickBot="1">
      <c r="A3" s="39"/>
      <c r="B3" s="39"/>
      <c r="C3" s="39"/>
      <c r="D3" s="39"/>
      <c r="E3" s="39"/>
      <c r="F3" s="39"/>
    </row>
    <row r="4" spans="1:6" ht="15.75" thickBot="1">
      <c r="A4" s="39"/>
      <c r="B4" s="74" t="s">
        <v>171</v>
      </c>
      <c r="C4" s="75"/>
      <c r="D4" s="39"/>
      <c r="E4" s="39"/>
      <c r="F4" s="39"/>
    </row>
    <row r="5" spans="1:6" ht="32.25" thickBot="1">
      <c r="A5" s="39"/>
      <c r="B5" s="27" t="s">
        <v>2</v>
      </c>
      <c r="C5" s="39"/>
      <c r="D5" s="41" t="s">
        <v>174</v>
      </c>
      <c r="E5" s="39"/>
      <c r="F5" s="39"/>
    </row>
    <row r="6" spans="1:6" ht="30.75" thickBot="1">
      <c r="A6" s="39"/>
      <c r="B6" s="13" t="s">
        <v>3</v>
      </c>
      <c r="C6" s="9" t="s">
        <v>150</v>
      </c>
      <c r="D6" s="12" t="s">
        <v>31</v>
      </c>
      <c r="E6" s="39"/>
      <c r="F6" s="39"/>
    </row>
    <row r="7" spans="1:6" ht="15.75" thickBot="1">
      <c r="A7" s="39"/>
      <c r="B7" s="2" t="s">
        <v>4</v>
      </c>
      <c r="C7" s="42" t="s">
        <v>20</v>
      </c>
      <c r="D7" s="43"/>
      <c r="E7" s="39"/>
      <c r="F7" s="39"/>
    </row>
    <row r="8" spans="1:6">
      <c r="A8" s="39"/>
      <c r="B8" s="3" t="s">
        <v>8</v>
      </c>
      <c r="C8" s="44" t="s">
        <v>14</v>
      </c>
      <c r="D8" s="45"/>
      <c r="E8" s="39"/>
      <c r="F8" s="39"/>
    </row>
    <row r="9" spans="1:6">
      <c r="A9" s="39"/>
      <c r="B9" s="4"/>
      <c r="C9" s="46" t="s">
        <v>15</v>
      </c>
      <c r="D9" s="47"/>
      <c r="E9" s="39"/>
      <c r="F9" s="39"/>
    </row>
    <row r="10" spans="1:6" ht="15.75" thickBot="1">
      <c r="A10" s="39"/>
      <c r="B10" s="4"/>
      <c r="C10" s="46" t="s">
        <v>16</v>
      </c>
      <c r="D10" s="47"/>
      <c r="E10" s="39"/>
      <c r="F10" s="39"/>
    </row>
    <row r="11" spans="1:6">
      <c r="A11" s="39"/>
      <c r="B11" s="3" t="s">
        <v>5</v>
      </c>
      <c r="C11" s="44" t="s">
        <v>6</v>
      </c>
      <c r="D11" s="45"/>
      <c r="E11" s="39"/>
      <c r="F11" s="39"/>
    </row>
    <row r="12" spans="1:6">
      <c r="A12" s="39"/>
      <c r="B12" s="4"/>
      <c r="C12" s="46" t="s">
        <v>17</v>
      </c>
      <c r="D12" s="47"/>
      <c r="E12" s="39"/>
      <c r="F12" s="39"/>
    </row>
    <row r="13" spans="1:6" ht="15.75" thickBot="1">
      <c r="A13" s="39"/>
      <c r="B13" s="5"/>
      <c r="C13" s="48" t="s">
        <v>18</v>
      </c>
      <c r="D13" s="49"/>
      <c r="E13" s="39"/>
      <c r="F13" s="39"/>
    </row>
    <row r="14" spans="1:6" ht="30.75" thickBot="1">
      <c r="A14" s="39"/>
      <c r="B14" s="14" t="s">
        <v>7</v>
      </c>
      <c r="C14" s="10" t="s">
        <v>151</v>
      </c>
      <c r="D14" s="15" t="s">
        <v>170</v>
      </c>
      <c r="E14" s="39"/>
      <c r="F14" s="39"/>
    </row>
    <row r="15" spans="1:6">
      <c r="A15" s="39"/>
      <c r="B15" s="3" t="s">
        <v>158</v>
      </c>
      <c r="C15" s="44" t="s">
        <v>9</v>
      </c>
      <c r="D15" s="45"/>
      <c r="E15" s="39"/>
      <c r="F15" s="39"/>
    </row>
    <row r="16" spans="1:6" ht="15.75" thickBot="1">
      <c r="A16" s="39"/>
      <c r="B16" s="5"/>
      <c r="C16" s="48" t="s">
        <v>19</v>
      </c>
      <c r="D16" s="49"/>
      <c r="E16" s="39"/>
      <c r="F16" s="39"/>
    </row>
    <row r="17" spans="1:6" ht="15.75" thickBot="1">
      <c r="A17" s="39"/>
      <c r="B17" s="2" t="s">
        <v>0</v>
      </c>
      <c r="C17" s="42" t="s">
        <v>10</v>
      </c>
      <c r="D17" s="43"/>
      <c r="E17" s="39"/>
      <c r="F17" s="39"/>
    </row>
    <row r="18" spans="1:6" ht="15.75" thickBot="1">
      <c r="A18" s="39"/>
      <c r="B18" s="2" t="s">
        <v>1</v>
      </c>
      <c r="C18" s="42" t="s">
        <v>11</v>
      </c>
      <c r="D18" s="43"/>
      <c r="E18" s="39"/>
      <c r="F18" s="39"/>
    </row>
    <row r="19" spans="1:6" ht="15.75" thickBot="1">
      <c r="A19" s="39"/>
      <c r="B19" s="39"/>
      <c r="C19" s="35" t="s">
        <v>37</v>
      </c>
      <c r="D19" s="62">
        <f>SUM(D7:D13,D15:D18)</f>
        <v>0</v>
      </c>
      <c r="E19" s="39"/>
      <c r="F19" s="39"/>
    </row>
    <row r="20" spans="1:6" ht="15.75" thickBot="1">
      <c r="A20" s="39"/>
      <c r="B20" s="39"/>
      <c r="C20" s="39"/>
      <c r="D20" s="39"/>
      <c r="E20" s="39"/>
      <c r="F20" s="39"/>
    </row>
    <row r="21" spans="1:6" ht="30.75" thickBot="1">
      <c r="A21" s="39"/>
      <c r="B21" s="11" t="s">
        <v>21</v>
      </c>
      <c r="C21" s="9" t="s">
        <v>152</v>
      </c>
      <c r="D21" s="12" t="s">
        <v>31</v>
      </c>
      <c r="E21" s="39"/>
      <c r="F21" s="39"/>
    </row>
    <row r="22" spans="1:6">
      <c r="A22" s="39"/>
      <c r="B22" s="3" t="s">
        <v>22</v>
      </c>
      <c r="C22" s="44" t="s">
        <v>23</v>
      </c>
      <c r="D22" s="45"/>
      <c r="E22" s="39"/>
      <c r="F22" s="39"/>
    </row>
    <row r="23" spans="1:6">
      <c r="A23" s="39"/>
      <c r="B23" s="4"/>
      <c r="C23" s="46" t="s">
        <v>24</v>
      </c>
      <c r="D23" s="47"/>
      <c r="E23" s="39"/>
      <c r="F23" s="39"/>
    </row>
    <row r="24" spans="1:6">
      <c r="A24" s="39"/>
      <c r="B24" s="4"/>
      <c r="C24" s="46" t="s">
        <v>25</v>
      </c>
      <c r="D24" s="47"/>
      <c r="E24" s="39"/>
      <c r="F24" s="39"/>
    </row>
    <row r="25" spans="1:6" ht="15.75" thickBot="1">
      <c r="A25" s="39"/>
      <c r="B25" s="5"/>
      <c r="C25" s="48" t="s">
        <v>26</v>
      </c>
      <c r="D25" s="49"/>
      <c r="E25" s="39"/>
      <c r="F25" s="39"/>
    </row>
    <row r="26" spans="1:6">
      <c r="A26" s="39"/>
      <c r="B26" s="3" t="s">
        <v>159</v>
      </c>
      <c r="C26" s="44" t="s">
        <v>27</v>
      </c>
      <c r="D26" s="45"/>
      <c r="E26" s="39"/>
      <c r="F26" s="39"/>
    </row>
    <row r="27" spans="1:6" ht="15.75" thickBot="1">
      <c r="A27" s="39"/>
      <c r="B27" s="5"/>
      <c r="C27" s="48" t="s">
        <v>28</v>
      </c>
      <c r="D27" s="49"/>
      <c r="E27" s="39"/>
      <c r="F27" s="39"/>
    </row>
    <row r="28" spans="1:6" ht="15.75" thickBot="1">
      <c r="A28" s="39"/>
      <c r="B28" s="39"/>
      <c r="C28" s="35" t="s">
        <v>38</v>
      </c>
      <c r="D28" s="62">
        <f>SUM(D22:D27)</f>
        <v>0</v>
      </c>
      <c r="E28" s="39"/>
      <c r="F28" s="39"/>
    </row>
    <row r="29" spans="1:6" ht="15.75" thickBot="1">
      <c r="A29" s="39"/>
      <c r="B29" s="39"/>
      <c r="C29" s="28" t="s">
        <v>39</v>
      </c>
      <c r="D29" s="63">
        <f>SUM(D28,D19)</f>
        <v>0</v>
      </c>
      <c r="E29" s="39"/>
      <c r="F29" s="39"/>
    </row>
    <row r="30" spans="1:6" ht="15.75" thickBot="1">
      <c r="A30" s="39"/>
      <c r="B30" s="40"/>
      <c r="C30" s="39"/>
      <c r="D30" s="39"/>
      <c r="E30" s="39"/>
      <c r="F30" s="39"/>
    </row>
    <row r="31" spans="1:6" ht="15.75" thickBot="1">
      <c r="A31" s="39"/>
      <c r="B31" s="74" t="s">
        <v>155</v>
      </c>
      <c r="C31" s="75"/>
      <c r="D31" s="39"/>
      <c r="E31" s="39"/>
      <c r="F31" s="39"/>
    </row>
    <row r="32" spans="1:6" ht="30.75" thickBot="1">
      <c r="A32" s="39"/>
      <c r="B32" s="11" t="s">
        <v>29</v>
      </c>
      <c r="C32" s="9" t="s">
        <v>153</v>
      </c>
      <c r="D32" s="12" t="s">
        <v>36</v>
      </c>
      <c r="E32" s="39"/>
      <c r="F32" s="39"/>
    </row>
    <row r="33" spans="1:6">
      <c r="A33" s="39"/>
      <c r="B33" s="6" t="s">
        <v>32</v>
      </c>
      <c r="C33" s="44" t="s">
        <v>33</v>
      </c>
      <c r="D33" s="45"/>
      <c r="E33" s="39"/>
      <c r="F33" s="39"/>
    </row>
    <row r="34" spans="1:6" ht="15.75" thickBot="1">
      <c r="A34" s="39"/>
      <c r="B34" s="5"/>
      <c r="C34" s="48" t="s">
        <v>34</v>
      </c>
      <c r="D34" s="49"/>
      <c r="E34" s="39"/>
      <c r="F34" s="39"/>
    </row>
    <row r="35" spans="1:6" ht="15.75" thickBot="1">
      <c r="A35" s="39"/>
      <c r="C35" s="35" t="s">
        <v>41</v>
      </c>
      <c r="D35" s="62">
        <f>SUM(D33:D34)</f>
        <v>0</v>
      </c>
      <c r="E35" s="39"/>
      <c r="F35" s="39"/>
    </row>
    <row r="36" spans="1:6" ht="15.75" thickBot="1">
      <c r="A36" s="39"/>
      <c r="E36" s="39"/>
      <c r="F36" s="39"/>
    </row>
    <row r="37" spans="1:6" ht="30.75" thickBot="1">
      <c r="A37" s="39"/>
      <c r="B37" s="11" t="s">
        <v>30</v>
      </c>
      <c r="C37" s="9" t="s">
        <v>157</v>
      </c>
      <c r="D37" s="12" t="s">
        <v>36</v>
      </c>
      <c r="E37" s="39"/>
      <c r="F37" s="39"/>
    </row>
    <row r="38" spans="1:6">
      <c r="A38" s="39"/>
      <c r="B38" s="6" t="s">
        <v>32</v>
      </c>
      <c r="C38" s="44" t="s">
        <v>33</v>
      </c>
      <c r="D38" s="45"/>
      <c r="E38" s="39"/>
      <c r="F38" s="39"/>
    </row>
    <row r="39" spans="1:6" ht="30.75" customHeight="1" thickBot="1">
      <c r="A39" s="39"/>
      <c r="B39" s="5"/>
      <c r="C39" s="48" t="s">
        <v>35</v>
      </c>
      <c r="D39" s="49"/>
      <c r="E39" s="39"/>
      <c r="F39" s="39"/>
    </row>
    <row r="40" spans="1:6" ht="15.75" thickBot="1">
      <c r="A40" s="39"/>
      <c r="B40" s="39"/>
      <c r="C40" s="35" t="s">
        <v>42</v>
      </c>
      <c r="D40" s="62">
        <f>SUM(D38:D39)</f>
        <v>0</v>
      </c>
      <c r="E40" s="39"/>
      <c r="F40" s="39"/>
    </row>
    <row r="41" spans="1:6" ht="15.75" thickBot="1">
      <c r="A41" s="39"/>
      <c r="B41" s="39"/>
      <c r="C41" s="28" t="s">
        <v>43</v>
      </c>
      <c r="D41" s="63">
        <f>SUM(D40,D35)</f>
        <v>0</v>
      </c>
      <c r="E41" s="39"/>
      <c r="F41" s="39"/>
    </row>
    <row r="42" spans="1:6" ht="15.75" thickBot="1">
      <c r="A42" s="39"/>
      <c r="B42" s="39"/>
      <c r="C42" s="39"/>
      <c r="D42" s="39"/>
      <c r="E42" s="39"/>
      <c r="F42" s="39"/>
    </row>
    <row r="43" spans="1:6" ht="15.75" thickBot="1">
      <c r="A43" s="39"/>
      <c r="B43" s="76" t="s">
        <v>156</v>
      </c>
      <c r="C43" s="77"/>
      <c r="D43" s="39"/>
      <c r="E43" s="39"/>
      <c r="F43" s="39"/>
    </row>
    <row r="44" spans="1:6" ht="120.75" thickBot="1">
      <c r="A44" s="39"/>
      <c r="B44" s="27" t="s">
        <v>104</v>
      </c>
      <c r="C44" s="9" t="s">
        <v>154</v>
      </c>
      <c r="D44" s="12" t="s">
        <v>173</v>
      </c>
      <c r="E44" s="12" t="s">
        <v>172</v>
      </c>
      <c r="F44" s="39"/>
    </row>
    <row r="45" spans="1:6">
      <c r="A45" s="39"/>
      <c r="B45" s="71" t="s">
        <v>105</v>
      </c>
      <c r="C45" s="50" t="s">
        <v>106</v>
      </c>
      <c r="D45" s="51"/>
      <c r="E45" s="52"/>
      <c r="F45" s="39"/>
    </row>
    <row r="46" spans="1:6">
      <c r="A46" s="39"/>
      <c r="B46" s="72"/>
      <c r="C46" s="53" t="s">
        <v>108</v>
      </c>
      <c r="D46" s="54"/>
      <c r="E46" s="55"/>
      <c r="F46" s="39"/>
    </row>
    <row r="47" spans="1:6" ht="15.75" thickBot="1">
      <c r="A47" s="39"/>
      <c r="B47" s="73"/>
      <c r="C47" s="56" t="s">
        <v>110</v>
      </c>
      <c r="D47" s="57"/>
      <c r="E47" s="58"/>
      <c r="F47" s="39"/>
    </row>
    <row r="48" spans="1:6">
      <c r="A48" s="39"/>
      <c r="B48" s="71" t="s">
        <v>112</v>
      </c>
      <c r="C48" s="50" t="s">
        <v>113</v>
      </c>
      <c r="D48" s="51"/>
      <c r="E48" s="52"/>
      <c r="F48" s="39"/>
    </row>
    <row r="49" spans="1:6">
      <c r="A49" s="39"/>
      <c r="B49" s="72"/>
      <c r="C49" s="53" t="s">
        <v>115</v>
      </c>
      <c r="D49" s="54"/>
      <c r="E49" s="55"/>
      <c r="F49" s="39"/>
    </row>
    <row r="50" spans="1:6" ht="15.75" thickBot="1">
      <c r="A50" s="39"/>
      <c r="B50" s="73"/>
      <c r="C50" s="56" t="s">
        <v>117</v>
      </c>
      <c r="D50" s="57"/>
      <c r="E50" s="58"/>
      <c r="F50" s="39"/>
    </row>
    <row r="51" spans="1:6" ht="15.75" thickBot="1">
      <c r="A51" s="39"/>
      <c r="B51" s="36" t="s">
        <v>119</v>
      </c>
      <c r="C51" s="59" t="s">
        <v>120</v>
      </c>
      <c r="D51" s="60"/>
      <c r="E51" s="61"/>
      <c r="F51" s="39"/>
    </row>
    <row r="52" spans="1:6">
      <c r="A52" s="39"/>
      <c r="B52" s="71" t="s">
        <v>122</v>
      </c>
      <c r="C52" s="50" t="s">
        <v>123</v>
      </c>
      <c r="D52" s="51"/>
      <c r="E52" s="52"/>
      <c r="F52" s="39"/>
    </row>
    <row r="53" spans="1:6">
      <c r="A53" s="39"/>
      <c r="B53" s="72"/>
      <c r="C53" s="53" t="s">
        <v>125</v>
      </c>
      <c r="D53" s="54"/>
      <c r="E53" s="55"/>
      <c r="F53" s="39"/>
    </row>
    <row r="54" spans="1:6" ht="15.75" thickBot="1">
      <c r="A54" s="39"/>
      <c r="B54" s="73"/>
      <c r="C54" s="56" t="s">
        <v>127</v>
      </c>
      <c r="D54" s="57"/>
      <c r="E54" s="58"/>
      <c r="F54" s="39"/>
    </row>
    <row r="55" spans="1:6">
      <c r="A55" s="39"/>
      <c r="B55" s="39"/>
      <c r="C55" s="37" t="s">
        <v>165</v>
      </c>
      <c r="D55" s="37" t="s">
        <v>164</v>
      </c>
      <c r="E55" s="64">
        <f>SUM(E45:E54)</f>
        <v>0</v>
      </c>
      <c r="F55" s="39"/>
    </row>
    <row r="56" spans="1:6" ht="15.75" customHeight="1">
      <c r="A56" s="39"/>
      <c r="B56" s="39"/>
      <c r="C56" s="37" t="s">
        <v>168</v>
      </c>
      <c r="D56" s="37" t="s">
        <v>163</v>
      </c>
      <c r="E56" s="65">
        <f>'Lookup for Drivers'!A54</f>
        <v>0</v>
      </c>
      <c r="F56" s="39"/>
    </row>
    <row r="57" spans="1:6">
      <c r="A57" s="39"/>
      <c r="B57" s="39"/>
      <c r="C57" s="37" t="s">
        <v>169</v>
      </c>
      <c r="D57" s="37" t="s">
        <v>163</v>
      </c>
      <c r="E57" s="66">
        <f>'Lookup for Drivers'!A67</f>
        <v>0</v>
      </c>
      <c r="F57" s="39"/>
    </row>
    <row r="58" spans="1:6">
      <c r="A58" s="39"/>
      <c r="B58" s="39"/>
      <c r="C58" s="39"/>
      <c r="D58" s="39"/>
      <c r="E58" s="39"/>
      <c r="F58" s="39"/>
    </row>
    <row r="59" spans="1:6">
      <c r="A59" s="39"/>
      <c r="B59" s="39"/>
      <c r="C59" s="39"/>
      <c r="D59" s="39"/>
      <c r="E59" s="39"/>
      <c r="F59" s="39"/>
    </row>
    <row r="60" spans="1:6">
      <c r="A60" s="39"/>
      <c r="B60" s="39"/>
      <c r="C60" s="39"/>
      <c r="D60" s="39"/>
      <c r="E60" s="39"/>
      <c r="F60" s="39"/>
    </row>
    <row r="61" spans="1:6">
      <c r="A61" s="39"/>
      <c r="B61" s="39"/>
      <c r="C61" s="39"/>
      <c r="D61" s="39"/>
      <c r="E61" s="39"/>
      <c r="F61" s="39"/>
    </row>
    <row r="62" spans="1:6">
      <c r="A62" s="39"/>
      <c r="B62" s="39"/>
      <c r="C62" s="39"/>
      <c r="D62" s="39"/>
      <c r="E62" s="39"/>
      <c r="F62" s="39"/>
    </row>
    <row r="63" spans="1:6">
      <c r="A63" s="39"/>
      <c r="B63" s="39"/>
      <c r="C63" s="39"/>
      <c r="D63" s="39"/>
      <c r="E63" s="39"/>
      <c r="F63" s="39"/>
    </row>
    <row r="64" spans="1:6">
      <c r="A64" s="39"/>
      <c r="B64" s="39"/>
      <c r="C64" s="39"/>
      <c r="D64" s="39"/>
      <c r="E64" s="39"/>
      <c r="F64" s="39"/>
    </row>
    <row r="65" spans="1:6">
      <c r="A65" s="39"/>
      <c r="B65" s="39"/>
      <c r="C65" s="39"/>
      <c r="D65" s="39"/>
      <c r="E65" s="39"/>
      <c r="F65" s="39"/>
    </row>
    <row r="66" spans="1:6">
      <c r="A66" s="39"/>
      <c r="B66" s="39"/>
      <c r="C66" s="39"/>
      <c r="D66" s="39"/>
      <c r="E66" s="39"/>
      <c r="F66" s="39"/>
    </row>
    <row r="67" spans="1:6">
      <c r="A67" s="39"/>
      <c r="B67" s="39"/>
      <c r="C67" s="39"/>
      <c r="D67" s="39"/>
      <c r="E67" s="39"/>
      <c r="F67" s="39"/>
    </row>
    <row r="68" spans="1:6">
      <c r="A68" s="39"/>
      <c r="B68" s="39"/>
      <c r="C68" s="39"/>
      <c r="D68" s="39"/>
      <c r="E68" s="39"/>
      <c r="F68" s="39"/>
    </row>
    <row r="69" spans="1:6">
      <c r="A69" s="39"/>
      <c r="B69" s="39"/>
      <c r="C69" s="39"/>
      <c r="D69" s="39"/>
      <c r="E69" s="39"/>
      <c r="F69" s="39"/>
    </row>
    <row r="70" spans="1:6">
      <c r="A70" s="39"/>
      <c r="B70" s="39"/>
      <c r="C70" s="39"/>
      <c r="D70" s="39"/>
      <c r="E70" s="39"/>
      <c r="F70" s="39"/>
    </row>
    <row r="71" spans="1:6">
      <c r="A71" s="39"/>
      <c r="B71" s="39"/>
      <c r="C71" s="39"/>
      <c r="D71" s="39"/>
      <c r="E71" s="39"/>
      <c r="F71" s="39"/>
    </row>
    <row r="72" spans="1:6">
      <c r="A72" s="39"/>
      <c r="B72" s="39"/>
      <c r="C72" s="39"/>
      <c r="D72" s="39"/>
      <c r="E72" s="39"/>
      <c r="F72" s="39"/>
    </row>
    <row r="73" spans="1:6">
      <c r="A73" s="39"/>
      <c r="B73" s="39"/>
      <c r="C73" s="39"/>
      <c r="D73" s="39"/>
      <c r="E73" s="39"/>
      <c r="F73" s="39"/>
    </row>
    <row r="74" spans="1:6">
      <c r="A74" s="39"/>
      <c r="B74" s="39"/>
      <c r="C74" s="39"/>
      <c r="D74" s="39"/>
      <c r="E74" s="39"/>
      <c r="F74" s="39"/>
    </row>
    <row r="75" spans="1:6">
      <c r="A75" s="39"/>
      <c r="B75" s="39"/>
      <c r="C75" s="39"/>
      <c r="D75" s="39"/>
      <c r="E75" s="39"/>
      <c r="F75" s="39"/>
    </row>
    <row r="76" spans="1:6">
      <c r="A76" s="39"/>
      <c r="B76" s="39"/>
      <c r="C76" s="39"/>
      <c r="D76" s="39"/>
      <c r="E76" s="39"/>
      <c r="F76" s="39"/>
    </row>
    <row r="77" spans="1:6">
      <c r="A77" s="39"/>
      <c r="B77" s="39"/>
      <c r="C77" s="39"/>
      <c r="D77" s="39"/>
      <c r="E77" s="39"/>
      <c r="F77" s="39"/>
    </row>
    <row r="78" spans="1:6">
      <c r="A78" s="39"/>
      <c r="B78" s="39"/>
      <c r="C78" s="39"/>
      <c r="D78" s="39"/>
      <c r="E78" s="39"/>
      <c r="F78" s="39"/>
    </row>
    <row r="79" spans="1:6">
      <c r="A79" s="39"/>
      <c r="B79" s="39"/>
      <c r="C79" s="39"/>
      <c r="D79" s="39"/>
      <c r="E79" s="39"/>
      <c r="F79" s="39"/>
    </row>
    <row r="80" spans="1:6">
      <c r="A80" s="39"/>
      <c r="B80" s="39"/>
      <c r="C80" s="39"/>
      <c r="D80" s="39"/>
      <c r="E80" s="39"/>
      <c r="F80" s="39"/>
    </row>
    <row r="81" spans="1:6">
      <c r="A81" s="39"/>
      <c r="B81" s="39"/>
      <c r="C81" s="39"/>
      <c r="D81" s="39"/>
      <c r="E81" s="39"/>
      <c r="F81" s="39"/>
    </row>
    <row r="82" spans="1:6">
      <c r="A82" s="39"/>
      <c r="B82" s="39"/>
      <c r="C82" s="39"/>
      <c r="D82" s="39"/>
      <c r="E82" s="39"/>
      <c r="F82" s="39"/>
    </row>
    <row r="83" spans="1:6">
      <c r="A83" s="39"/>
      <c r="B83" s="39"/>
      <c r="C83" s="39"/>
      <c r="D83" s="39"/>
      <c r="E83" s="39"/>
      <c r="F83" s="39"/>
    </row>
    <row r="84" spans="1:6">
      <c r="A84" s="39"/>
      <c r="B84" s="39"/>
      <c r="C84" s="39"/>
      <c r="D84" s="39"/>
      <c r="E84" s="39"/>
      <c r="F84" s="39"/>
    </row>
    <row r="85" spans="1:6">
      <c r="A85" s="39"/>
      <c r="B85" s="39"/>
      <c r="C85" s="39"/>
      <c r="D85" s="39"/>
      <c r="E85" s="39"/>
      <c r="F85" s="39"/>
    </row>
    <row r="86" spans="1:6">
      <c r="A86" s="39"/>
      <c r="B86" s="39"/>
      <c r="C86" s="39"/>
      <c r="D86" s="39"/>
      <c r="E86" s="39"/>
      <c r="F86" s="39"/>
    </row>
    <row r="87" spans="1:6">
      <c r="A87" s="39"/>
      <c r="B87" s="39"/>
      <c r="C87" s="39"/>
      <c r="D87" s="39"/>
      <c r="E87" s="39"/>
      <c r="F87" s="39"/>
    </row>
    <row r="88" spans="1:6">
      <c r="A88" s="39"/>
      <c r="B88" s="39"/>
      <c r="C88" s="39"/>
      <c r="D88" s="39"/>
      <c r="E88" s="39"/>
      <c r="F88" s="39"/>
    </row>
    <row r="89" spans="1:6">
      <c r="A89" s="39"/>
      <c r="B89" s="39"/>
      <c r="C89" s="39"/>
      <c r="D89" s="39"/>
      <c r="E89" s="39"/>
      <c r="F89" s="39"/>
    </row>
  </sheetData>
  <sheetProtection sheet="1" objects="1" scenarios="1" selectLockedCells="1"/>
  <mergeCells count="7">
    <mergeCell ref="B2:D2"/>
    <mergeCell ref="B52:B54"/>
    <mergeCell ref="B31:C31"/>
    <mergeCell ref="B4:C4"/>
    <mergeCell ref="B43:C43"/>
    <mergeCell ref="B45:B47"/>
    <mergeCell ref="B48:B50"/>
  </mergeCells>
  <conditionalFormatting sqref="D45:D54">
    <cfRule type="containsText" dxfId="2" priority="1" operator="containsText" text="Negative">
      <formula>NOT(ISERROR(SEARCH("Negative",D45)))</formula>
    </cfRule>
    <cfRule type="containsText" dxfId="1" priority="2" operator="containsText" text="Neutral">
      <formula>NOT(ISERROR(SEARCH("Neutral",D45)))</formula>
    </cfRule>
    <cfRule type="containsText" dxfId="0" priority="3" operator="containsText" text="Positive">
      <formula>NOT(ISERROR(SEARCH("Positive",D45)))</formula>
    </cfRule>
  </conditionalFormatting>
  <dataValidations disablePrompts="1" count="1">
    <dataValidation type="list" showInputMessage="1" showErrorMessage="1" sqref="D45:D54">
      <formula1>Impact</formula1>
    </dataValidation>
  </dataValidations>
  <hyperlinks>
    <hyperlink ref="C7" location="'1'!A1" display="Packaging materials Costs resulting from conversion to SRP"/>
    <hyperlink ref="C8" location="'2'!A1" display="Line speed/efficiency impacts resulting from conversion to SRP"/>
    <hyperlink ref="C9" location="'3'!A1" display="Line speed/efficiency impacts resulting from SKU Proliferation"/>
    <hyperlink ref="C10" location="'4'!A1" display="Manufacturing/Co-packing labour impacts resulting from conversion to SRP"/>
    <hyperlink ref="C11" location="'5'!A1" display="Transport efficiency impacts resulting from Vehicle Fill rates"/>
    <hyperlink ref="C12" location="'6'!A1" display="Impact on inventory carrying costs (Working Capital) resulting from SKU proliferation"/>
    <hyperlink ref="C13" location="'7'!A1" display="Distribution Centre cost impacts  resulting from SKU proliferation"/>
    <hyperlink ref="C15" location="'8'!A1" display="Impact on bad goods due to product damage resulting from conversion to SRP"/>
    <hyperlink ref="C16" location="'9'!A1" display="Impact on bad goods due to aged stock write-off resulting from SKU proliferation"/>
    <hyperlink ref="C17" location="'10'!A1" display="Impact on manufacturing/packaging equipment costs resulting from conversion to SRP"/>
    <hyperlink ref="C18" location="'11'!A1" display="Impact on resources required for product development costs  resulting from conversion to SRP"/>
    <hyperlink ref="C22" location="'12'!A1" display="Store cycle count labour cost impact resulting from conversion to SRP"/>
    <hyperlink ref="C23" location="'13'!A1" display="Shelf stock rotation labour cost impact resulting from conversion to SRP"/>
    <hyperlink ref="C24" location="'14'!A1" display="Shelf fixture replenishment labour cost impact resulting from conversion to SRP"/>
    <hyperlink ref="C25" location="'15'!A1" display="Category shelf relays labour cost impact resulting from conversion to SRP"/>
    <hyperlink ref="C26" location="'16'!A1" display="Impact on bad goods costs due to product damage resulting from conversion to SRP"/>
    <hyperlink ref="C27" location="'17'!A1" display="Impact on bad goods costs due to aged stock write-off resulting from conversion to SRP"/>
    <hyperlink ref="C33" location="'18'!A1" display="Profit impact from sales volume change due to change in level of On-Shelf Availability attributed to conversion to SRP"/>
    <hyperlink ref="C34" location="'19'!A1" display="Profit impact from sales volume change due to change  in brand image/identification attributed to conversion to SRP"/>
    <hyperlink ref="C38" location="'20'!A1" display="Profit impact from sales volume change due to change in level of On-Shelf Availability attributed to conversion to SRP"/>
    <hyperlink ref="C39" location="'21'!A1" display="Profit impact from sales volume change due to change  in store image &amp;/or brand image/identification attributed to conversion to SRP"/>
    <hyperlink ref="C45" location="'S1'!A1" display="Minimise materials"/>
    <hyperlink ref="C46" location="'S2'!A1" display="Use recycled materials"/>
    <hyperlink ref="C47" location="'S3'!A1" display="Use renewable or recyclable materials"/>
    <hyperlink ref="C48" location="'S4'!A1" display="Maximise water and energy efficiency"/>
    <hyperlink ref="C49" location="'S5'!A1" display="Minimise use of toxic and hazardous materials"/>
    <hyperlink ref="C50" location="'S6'!A1" display="Use materials from responsible suppliers"/>
    <hyperlink ref="C51" location="'S7'!A1" display="Design for transport"/>
    <hyperlink ref="C52" location="'S8'!A1" display="Design for accessibility"/>
    <hyperlink ref="C53" location="'S9'!A1" display="Design for reuse"/>
    <hyperlink ref="C54" location="'S10'!A1" display="Design for recovery/appropriate disposal"/>
  </hyperlinks>
  <pageMargins left="0.70866141732283472" right="0.70866141732283472" top="0.19685039370078741" bottom="0.11811023622047245" header="0.15748031496062992" footer="0.11811023622047245"/>
  <pageSetup scale="53" orientation="landscape" r:id="rId1"/>
</worksheet>
</file>

<file path=xl/worksheets/sheet10.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60">
      <c r="A2" s="7" t="s">
        <v>9</v>
      </c>
      <c r="B2" s="23" t="s">
        <v>73</v>
      </c>
      <c r="C2" s="23" t="s">
        <v>56</v>
      </c>
      <c r="D2" s="25" t="s">
        <v>78</v>
      </c>
    </row>
    <row r="3" spans="1:4" ht="15.75" thickBot="1"/>
    <row r="4" spans="1:4" ht="37.5" customHeight="1" thickBot="1">
      <c r="A4" s="68" t="s">
        <v>103</v>
      </c>
    </row>
  </sheetData>
  <sheetProtection sheet="1" objects="1" scenarios="1" selectLockedCells="1"/>
  <hyperlinks>
    <hyperlink ref="A4" location="Calculator!A13" display="Click here to go back to calculator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69" t="s">
        <v>40</v>
      </c>
      <c r="B1" s="21" t="s">
        <v>13</v>
      </c>
      <c r="C1" s="21" t="s">
        <v>12</v>
      </c>
      <c r="D1" s="20" t="s">
        <v>44</v>
      </c>
    </row>
    <row r="2" spans="1:4" ht="150">
      <c r="A2" s="7" t="s">
        <v>19</v>
      </c>
      <c r="B2" s="24" t="s">
        <v>98</v>
      </c>
      <c r="C2" s="23" t="s">
        <v>61</v>
      </c>
      <c r="D2" s="25" t="s">
        <v>85</v>
      </c>
    </row>
    <row r="3" spans="1:4" ht="15.75" thickBot="1"/>
    <row r="4" spans="1:4" ht="37.5" customHeight="1" thickBot="1">
      <c r="A4" s="68" t="s">
        <v>103</v>
      </c>
    </row>
  </sheetData>
  <sheetProtection sheet="1" objects="1" scenarios="1" selectLockedCells="1"/>
  <hyperlinks>
    <hyperlink ref="A4" location="Calculator!A14" display="Click here to go back to calculator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150">
      <c r="A2" s="7" t="s">
        <v>10</v>
      </c>
      <c r="B2" s="23" t="s">
        <v>97</v>
      </c>
      <c r="C2" s="23" t="s">
        <v>62</v>
      </c>
      <c r="D2" s="25" t="s">
        <v>74</v>
      </c>
    </row>
    <row r="3" spans="1:4" ht="15.75" thickBot="1"/>
    <row r="4" spans="1:4" ht="37.5" customHeight="1" thickBot="1">
      <c r="A4" s="68" t="s">
        <v>103</v>
      </c>
    </row>
  </sheetData>
  <sheetProtection sheet="1" objects="1" scenarios="1" selectLockedCells="1"/>
  <hyperlinks>
    <hyperlink ref="A4" location="Calculator!A15" display="Click here to go back to calculator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75">
      <c r="A2" s="8" t="s">
        <v>11</v>
      </c>
      <c r="B2" s="23" t="s">
        <v>96</v>
      </c>
      <c r="C2" s="23" t="s">
        <v>55</v>
      </c>
      <c r="D2" s="25" t="s">
        <v>75</v>
      </c>
    </row>
    <row r="3" spans="1:4" ht="15.75" thickBot="1"/>
    <row r="4" spans="1:4" ht="37.5" customHeight="1" thickBot="1">
      <c r="A4" s="68" t="s">
        <v>103</v>
      </c>
    </row>
  </sheetData>
  <sheetProtection sheet="1" objects="1" scenarios="1" selectLockedCells="1"/>
  <hyperlinks>
    <hyperlink ref="A4" location="Calculator!A16" display="Click here to go back to calculator page"/>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05">
      <c r="A2" s="7" t="s">
        <v>23</v>
      </c>
      <c r="B2" s="23" t="s">
        <v>46</v>
      </c>
      <c r="C2" s="23" t="s">
        <v>57</v>
      </c>
      <c r="D2" s="25" t="s">
        <v>86</v>
      </c>
    </row>
    <row r="3" spans="1:4" ht="15.75" thickBot="1"/>
    <row r="4" spans="1:4" ht="37.5" customHeight="1" thickBot="1">
      <c r="A4" s="68" t="s">
        <v>103</v>
      </c>
    </row>
  </sheetData>
  <sheetProtection sheet="1" objects="1" scenarios="1" selectLockedCells="1"/>
  <hyperlinks>
    <hyperlink ref="A4" location="Calculator!A20" display="Click here to go back to calculator page"/>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05">
      <c r="A2" s="7" t="s">
        <v>24</v>
      </c>
      <c r="B2" s="23" t="s">
        <v>58</v>
      </c>
      <c r="C2" s="23" t="s">
        <v>63</v>
      </c>
      <c r="D2" s="26" t="s">
        <v>95</v>
      </c>
    </row>
    <row r="3" spans="1:4" ht="15.75" thickBot="1"/>
    <row r="4" spans="1:4" ht="37.5" customHeight="1" thickBot="1">
      <c r="A4" s="68" t="s">
        <v>103</v>
      </c>
    </row>
  </sheetData>
  <sheetProtection sheet="1" objects="1" scenarios="1" selectLockedCells="1"/>
  <hyperlinks>
    <hyperlink ref="A4" location="Calculator!A21" display="Click here to go back to calculator page"/>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05">
      <c r="A2" s="7" t="s">
        <v>25</v>
      </c>
      <c r="B2" s="23" t="s">
        <v>59</v>
      </c>
      <c r="C2" s="23" t="s">
        <v>60</v>
      </c>
      <c r="D2" s="26" t="s">
        <v>94</v>
      </c>
    </row>
    <row r="3" spans="1:4" ht="15.75" thickBot="1"/>
    <row r="4" spans="1:4" ht="37.5" customHeight="1" thickBot="1">
      <c r="A4" s="68" t="s">
        <v>103</v>
      </c>
    </row>
  </sheetData>
  <sheetProtection sheet="1" objects="1" scenarios="1" selectLockedCells="1"/>
  <hyperlinks>
    <hyperlink ref="A4" location="Calculator!A22" display="Click here to go back to calculator page"/>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05">
      <c r="A2" s="7" t="s">
        <v>26</v>
      </c>
      <c r="B2" s="23" t="s">
        <v>92</v>
      </c>
      <c r="C2" s="23" t="s">
        <v>64</v>
      </c>
      <c r="D2" s="26" t="s">
        <v>93</v>
      </c>
    </row>
    <row r="3" spans="1:4" ht="15.75" thickBot="1"/>
    <row r="4" spans="1:4" ht="37.5" customHeight="1" thickBot="1">
      <c r="A4" s="68" t="s">
        <v>103</v>
      </c>
    </row>
  </sheetData>
  <sheetProtection sheet="1" objects="1" scenarios="1" selectLockedCells="1"/>
  <hyperlinks>
    <hyperlink ref="A4" location="Calculator!A23" display="Click here to go back to calculator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90">
      <c r="A2" s="7" t="s">
        <v>27</v>
      </c>
      <c r="B2" s="23" t="s">
        <v>65</v>
      </c>
      <c r="C2" s="23" t="s">
        <v>66</v>
      </c>
      <c r="D2" s="25" t="s">
        <v>77</v>
      </c>
    </row>
    <row r="3" spans="1:4" ht="15.75" thickBot="1"/>
    <row r="4" spans="1:4" ht="37.5" customHeight="1" thickBot="1">
      <c r="A4" s="68" t="s">
        <v>103</v>
      </c>
    </row>
  </sheetData>
  <sheetProtection sheet="1" objects="1" scenarios="1" selectLockedCells="1"/>
  <hyperlinks>
    <hyperlink ref="A4" location="Calculator!A24" display="Click here to go back to calculator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75">
      <c r="A2" s="8" t="s">
        <v>28</v>
      </c>
      <c r="B2" s="23" t="s">
        <v>67</v>
      </c>
      <c r="C2" s="23" t="s">
        <v>68</v>
      </c>
      <c r="D2" s="25" t="s">
        <v>82</v>
      </c>
    </row>
    <row r="3" spans="1:4" ht="15.75" thickBot="1"/>
    <row r="4" spans="1:4" ht="37.5" customHeight="1" thickBot="1">
      <c r="A4" s="68" t="s">
        <v>103</v>
      </c>
    </row>
  </sheetData>
  <sheetProtection sheet="1" objects="1" scenarios="1" selectLockedCells="1"/>
  <hyperlinks>
    <hyperlink ref="A4" location="Calculator!A25" display="Click here to go back to calculator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2:D67"/>
  <sheetViews>
    <sheetView topLeftCell="A33" zoomScale="70" zoomScaleNormal="70" workbookViewId="0">
      <selection activeCell="A54" sqref="A54"/>
    </sheetView>
  </sheetViews>
  <sheetFormatPr defaultColWidth="41.5703125" defaultRowHeight="15"/>
  <cols>
    <col min="1" max="1" width="41.5703125" style="16"/>
    <col min="2" max="2" width="102.28515625" style="22" customWidth="1"/>
    <col min="3" max="3" width="41.5703125" style="22"/>
    <col min="4" max="4" width="41.5703125" style="19"/>
    <col min="5" max="16384" width="41.5703125" style="1"/>
  </cols>
  <sheetData>
    <row r="2" spans="1:4" s="18" customFormat="1">
      <c r="A2" s="17" t="s">
        <v>40</v>
      </c>
      <c r="B2" s="21" t="s">
        <v>13</v>
      </c>
      <c r="C2" s="21" t="s">
        <v>12</v>
      </c>
      <c r="D2" s="20" t="s">
        <v>44</v>
      </c>
    </row>
    <row r="3" spans="1:4" ht="139.5" customHeight="1">
      <c r="A3" s="7" t="s">
        <v>20</v>
      </c>
      <c r="B3" s="23" t="s">
        <v>49</v>
      </c>
      <c r="C3" s="23" t="s">
        <v>47</v>
      </c>
      <c r="D3" s="25" t="s">
        <v>89</v>
      </c>
    </row>
    <row r="4" spans="1:4" ht="84.75" customHeight="1">
      <c r="A4" s="7" t="s">
        <v>14</v>
      </c>
      <c r="B4" s="23" t="s">
        <v>48</v>
      </c>
      <c r="C4" s="23" t="s">
        <v>50</v>
      </c>
      <c r="D4" s="25" t="s">
        <v>84</v>
      </c>
    </row>
    <row r="5" spans="1:4" ht="108.75" customHeight="1">
      <c r="A5" s="7" t="s">
        <v>15</v>
      </c>
      <c r="B5" s="23" t="s">
        <v>45</v>
      </c>
      <c r="C5" s="23" t="s">
        <v>50</v>
      </c>
      <c r="D5" s="25" t="s">
        <v>81</v>
      </c>
    </row>
    <row r="6" spans="1:4" ht="66.75" customHeight="1">
      <c r="A6" s="7" t="s">
        <v>16</v>
      </c>
      <c r="B6" s="23" t="s">
        <v>51</v>
      </c>
      <c r="C6" s="23" t="s">
        <v>71</v>
      </c>
      <c r="D6" s="25" t="s">
        <v>80</v>
      </c>
    </row>
    <row r="7" spans="1:4" ht="118.5" customHeight="1">
      <c r="A7" s="7" t="s">
        <v>6</v>
      </c>
      <c r="B7" s="23" t="s">
        <v>102</v>
      </c>
      <c r="C7" s="23" t="s">
        <v>54</v>
      </c>
      <c r="D7" s="25" t="s">
        <v>79</v>
      </c>
    </row>
    <row r="8" spans="1:4" ht="135">
      <c r="A8" s="7" t="s">
        <v>17</v>
      </c>
      <c r="B8" s="23" t="s">
        <v>101</v>
      </c>
      <c r="C8" s="23" t="s">
        <v>52</v>
      </c>
      <c r="D8" s="25" t="s">
        <v>72</v>
      </c>
    </row>
    <row r="9" spans="1:4" ht="210">
      <c r="A9" s="8" t="s">
        <v>18</v>
      </c>
      <c r="B9" s="23" t="s">
        <v>99</v>
      </c>
      <c r="C9" s="23" t="s">
        <v>53</v>
      </c>
      <c r="D9" s="25" t="s">
        <v>100</v>
      </c>
    </row>
    <row r="10" spans="1:4" ht="111" customHeight="1">
      <c r="A10" s="7" t="s">
        <v>9</v>
      </c>
      <c r="B10" s="23" t="s">
        <v>73</v>
      </c>
      <c r="C10" s="23" t="s">
        <v>56</v>
      </c>
      <c r="D10" s="25" t="s">
        <v>78</v>
      </c>
    </row>
    <row r="11" spans="1:4" ht="159.75" customHeight="1">
      <c r="A11" s="7" t="s">
        <v>19</v>
      </c>
      <c r="B11" s="24" t="s">
        <v>98</v>
      </c>
      <c r="C11" s="23" t="s">
        <v>61</v>
      </c>
      <c r="D11" s="25" t="s">
        <v>85</v>
      </c>
    </row>
    <row r="12" spans="1:4" ht="146.25" customHeight="1">
      <c r="A12" s="7" t="s">
        <v>10</v>
      </c>
      <c r="B12" s="23" t="s">
        <v>97</v>
      </c>
      <c r="C12" s="23" t="s">
        <v>62</v>
      </c>
      <c r="D12" s="25" t="s">
        <v>74</v>
      </c>
    </row>
    <row r="13" spans="1:4" ht="94.5" customHeight="1">
      <c r="A13" s="8" t="s">
        <v>11</v>
      </c>
      <c r="B13" s="23" t="s">
        <v>96</v>
      </c>
      <c r="C13" s="23" t="s">
        <v>55</v>
      </c>
      <c r="D13" s="25" t="s">
        <v>75</v>
      </c>
    </row>
    <row r="14" spans="1:4" ht="113.25" customHeight="1">
      <c r="A14" s="7" t="s">
        <v>23</v>
      </c>
      <c r="B14" s="23" t="s">
        <v>46</v>
      </c>
      <c r="C14" s="23" t="s">
        <v>57</v>
      </c>
      <c r="D14" s="25" t="s">
        <v>86</v>
      </c>
    </row>
    <row r="15" spans="1:4" ht="111.75" customHeight="1">
      <c r="A15" s="7" t="s">
        <v>24</v>
      </c>
      <c r="B15" s="23" t="s">
        <v>58</v>
      </c>
      <c r="C15" s="23" t="s">
        <v>63</v>
      </c>
      <c r="D15" s="26" t="s">
        <v>95</v>
      </c>
    </row>
    <row r="16" spans="1:4" ht="108.75" customHeight="1">
      <c r="A16" s="7" t="s">
        <v>25</v>
      </c>
      <c r="B16" s="23" t="s">
        <v>59</v>
      </c>
      <c r="C16" s="23" t="s">
        <v>60</v>
      </c>
      <c r="D16" s="26" t="s">
        <v>94</v>
      </c>
    </row>
    <row r="17" spans="1:4" ht="113.25" customHeight="1">
      <c r="A17" s="7" t="s">
        <v>26</v>
      </c>
      <c r="B17" s="23" t="s">
        <v>92</v>
      </c>
      <c r="C17" s="23" t="s">
        <v>64</v>
      </c>
      <c r="D17" s="26" t="s">
        <v>93</v>
      </c>
    </row>
    <row r="18" spans="1:4" ht="114.75" customHeight="1">
      <c r="A18" s="7" t="s">
        <v>27</v>
      </c>
      <c r="B18" s="23" t="s">
        <v>65</v>
      </c>
      <c r="C18" s="23" t="s">
        <v>66</v>
      </c>
      <c r="D18" s="25" t="s">
        <v>77</v>
      </c>
    </row>
    <row r="19" spans="1:4" ht="82.5" customHeight="1">
      <c r="A19" s="8" t="s">
        <v>28</v>
      </c>
      <c r="B19" s="23" t="s">
        <v>67</v>
      </c>
      <c r="C19" s="23" t="s">
        <v>68</v>
      </c>
      <c r="D19" s="25" t="s">
        <v>82</v>
      </c>
    </row>
    <row r="20" spans="1:4" ht="128.25" customHeight="1">
      <c r="A20" s="7" t="s">
        <v>33</v>
      </c>
      <c r="B20" s="23" t="s">
        <v>91</v>
      </c>
      <c r="C20" s="23" t="s">
        <v>69</v>
      </c>
      <c r="D20" s="25" t="s">
        <v>87</v>
      </c>
    </row>
    <row r="21" spans="1:4" ht="162" customHeight="1">
      <c r="A21" s="8" t="s">
        <v>34</v>
      </c>
      <c r="B21" s="23" t="s">
        <v>70</v>
      </c>
      <c r="C21" s="23" t="s">
        <v>76</v>
      </c>
      <c r="D21" s="25" t="s">
        <v>88</v>
      </c>
    </row>
    <row r="22" spans="1:4" ht="132" customHeight="1">
      <c r="A22" s="7" t="s">
        <v>33</v>
      </c>
      <c r="B22" s="23" t="s">
        <v>91</v>
      </c>
      <c r="C22" s="23" t="s">
        <v>69</v>
      </c>
      <c r="D22" s="25" t="s">
        <v>87</v>
      </c>
    </row>
    <row r="23" spans="1:4" ht="215.25" customHeight="1">
      <c r="A23" s="7" t="s">
        <v>35</v>
      </c>
      <c r="B23" s="23" t="s">
        <v>90</v>
      </c>
      <c r="C23" s="23" t="s">
        <v>76</v>
      </c>
      <c r="D23" s="25" t="s">
        <v>83</v>
      </c>
    </row>
    <row r="24" spans="1:4" s="18" customFormat="1">
      <c r="A24" s="30" t="s">
        <v>40</v>
      </c>
      <c r="B24" s="21" t="s">
        <v>13</v>
      </c>
      <c r="C24" s="21" t="s">
        <v>12</v>
      </c>
      <c r="D24" s="20" t="s">
        <v>44</v>
      </c>
    </row>
    <row r="25" spans="1:4" ht="120">
      <c r="A25" s="29" t="s">
        <v>106</v>
      </c>
      <c r="B25" s="31" t="s">
        <v>129</v>
      </c>
      <c r="C25" s="23" t="s">
        <v>130</v>
      </c>
      <c r="D25" s="25" t="s">
        <v>107</v>
      </c>
    </row>
    <row r="26" spans="1:4" ht="105">
      <c r="A26" s="29" t="s">
        <v>108</v>
      </c>
      <c r="B26" s="32" t="s">
        <v>131</v>
      </c>
      <c r="C26" s="23" t="s">
        <v>132</v>
      </c>
      <c r="D26" s="25" t="s">
        <v>109</v>
      </c>
    </row>
    <row r="27" spans="1:4" ht="75">
      <c r="A27" s="29" t="s">
        <v>110</v>
      </c>
      <c r="B27" s="32" t="s">
        <v>133</v>
      </c>
      <c r="C27" s="23" t="s">
        <v>134</v>
      </c>
      <c r="D27" s="25" t="s">
        <v>111</v>
      </c>
    </row>
    <row r="28" spans="1:4" ht="135">
      <c r="A28" s="29" t="s">
        <v>135</v>
      </c>
      <c r="B28" s="31" t="s">
        <v>136</v>
      </c>
      <c r="C28" s="23" t="s">
        <v>137</v>
      </c>
      <c r="D28" s="26" t="s">
        <v>114</v>
      </c>
    </row>
    <row r="29" spans="1:4" ht="120">
      <c r="A29" s="34" t="s">
        <v>115</v>
      </c>
      <c r="B29" s="31" t="s">
        <v>138</v>
      </c>
      <c r="C29" s="23" t="s">
        <v>139</v>
      </c>
      <c r="D29" s="25" t="s">
        <v>116</v>
      </c>
    </row>
    <row r="30" spans="1:4" ht="150">
      <c r="A30" s="34" t="s">
        <v>117</v>
      </c>
      <c r="B30" s="31" t="s">
        <v>140</v>
      </c>
      <c r="C30" s="23" t="s">
        <v>141</v>
      </c>
      <c r="D30" s="26" t="s">
        <v>118</v>
      </c>
    </row>
    <row r="31" spans="1:4" ht="210">
      <c r="A31" s="29" t="s">
        <v>120</v>
      </c>
      <c r="B31" s="31" t="s">
        <v>142</v>
      </c>
      <c r="C31" s="23" t="s">
        <v>143</v>
      </c>
      <c r="D31" s="25" t="s">
        <v>121</v>
      </c>
    </row>
    <row r="32" spans="1:4" ht="150">
      <c r="A32" s="29" t="s">
        <v>123</v>
      </c>
      <c r="B32" s="31" t="s">
        <v>144</v>
      </c>
      <c r="C32" s="23" t="s">
        <v>145</v>
      </c>
      <c r="D32" s="25" t="s">
        <v>124</v>
      </c>
    </row>
    <row r="33" spans="1:4" ht="150">
      <c r="A33" s="29" t="s">
        <v>125</v>
      </c>
      <c r="B33" s="31" t="s">
        <v>146</v>
      </c>
      <c r="C33" s="23" t="s">
        <v>147</v>
      </c>
      <c r="D33" s="25" t="s">
        <v>126</v>
      </c>
    </row>
    <row r="34" spans="1:4" ht="105">
      <c r="A34" s="29" t="s">
        <v>127</v>
      </c>
      <c r="B34" s="31" t="s">
        <v>148</v>
      </c>
      <c r="C34" s="23" t="s">
        <v>149</v>
      </c>
      <c r="D34" s="25" t="s">
        <v>128</v>
      </c>
    </row>
    <row r="38" spans="1:4">
      <c r="A38" s="16" t="s">
        <v>160</v>
      </c>
    </row>
    <row r="39" spans="1:4">
      <c r="A39" s="16" t="s">
        <v>161</v>
      </c>
    </row>
    <row r="40" spans="1:4">
      <c r="A40" s="16" t="s">
        <v>162</v>
      </c>
    </row>
    <row r="43" spans="1:4">
      <c r="A43" s="16" t="s">
        <v>166</v>
      </c>
    </row>
    <row r="44" spans="1:4">
      <c r="A44" s="16" t="b">
        <f>IF(Calculator!D45="Positive",Calculator!E45,IF(Calculator!D45="Neutral",0,IF(Calculator!D45="Negative",-Calculator!E45,FALSE)))</f>
        <v>0</v>
      </c>
    </row>
    <row r="45" spans="1:4">
      <c r="A45" s="16" t="b">
        <f>IF(Calculator!D46="Positive",Calculator!E46,IF(Calculator!D46="Neutral",0,IF(Calculator!D46="Negative",-Calculator!E46,FALSE)))</f>
        <v>0</v>
      </c>
    </row>
    <row r="46" spans="1:4">
      <c r="A46" s="16" t="b">
        <f>IF(Calculator!D47="Positive",Calculator!E47,IF(Calculator!D47="Neutral",0,IF(Calculator!D47="Negative",-Calculator!E47,FALSE)))</f>
        <v>0</v>
      </c>
    </row>
    <row r="47" spans="1:4">
      <c r="A47" s="16" t="b">
        <f>IF(Calculator!D48="Positive",Calculator!E48,IF(Calculator!D48="Neutral",0,IF(Calculator!D48="Negative",-Calculator!E48,FALSE)))</f>
        <v>0</v>
      </c>
    </row>
    <row r="48" spans="1:4">
      <c r="A48" s="16" t="b">
        <f>IF(Calculator!D49="Positive",Calculator!E49,IF(Calculator!D49="Neutral",0,IF(Calculator!D49="Negative",-Calculator!E49,FALSE)))</f>
        <v>0</v>
      </c>
    </row>
    <row r="49" spans="1:1">
      <c r="A49" s="16" t="b">
        <f>IF(Calculator!D50="Positive",Calculator!E50,IF(Calculator!D50="Neutral",0,IF(Calculator!D50="Negative",-Calculator!E50,FALSE)))</f>
        <v>0</v>
      </c>
    </row>
    <row r="50" spans="1:1">
      <c r="A50" s="16" t="b">
        <f>IF(Calculator!D51="Positive",Calculator!E51,IF(Calculator!D51="Neutral",0,IF(Calculator!D51="Negative",-Calculator!E51,FALSE)))</f>
        <v>0</v>
      </c>
    </row>
    <row r="51" spans="1:1">
      <c r="A51" s="16" t="b">
        <f>IF(Calculator!D52="Positive",Calculator!E52,IF(Calculator!D52="Neutral",0,IF(Calculator!D52="Negative",-Calculator!E52,FALSE)))</f>
        <v>0</v>
      </c>
    </row>
    <row r="52" spans="1:1">
      <c r="A52" s="16" t="b">
        <f>IF(Calculator!D53="Positive",Calculator!E53,IF(Calculator!D53="Neutral",0,IF(Calculator!D53="Negative",-Calculator!E53,FALSE)))</f>
        <v>0</v>
      </c>
    </row>
    <row r="53" spans="1:1">
      <c r="A53" s="16" t="b">
        <f>IF(Calculator!D54="Positive",Calculator!E54,IF(Calculator!D54="Neutral",0,IF(Calculator!D54="Negative",-Calculator!E54,FALSE)))</f>
        <v>0</v>
      </c>
    </row>
    <row r="54" spans="1:1">
      <c r="A54" s="38">
        <f>SUM(A44:A53)</f>
        <v>0</v>
      </c>
    </row>
    <row r="56" spans="1:1">
      <c r="A56" s="16" t="s">
        <v>167</v>
      </c>
    </row>
    <row r="57" spans="1:1">
      <c r="A57" s="16" t="b">
        <f>IF(Calculator!D45="Positive",20,IF(Calculator!D45="Neutral",0,IF(Calculator!D45="Negative",-20,FALSE)))</f>
        <v>0</v>
      </c>
    </row>
    <row r="58" spans="1:1">
      <c r="A58" s="16" t="b">
        <f>IF(Calculator!D46="Positive",10,IF(Calculator!D46="Neutral",0,IF(Calculator!D46="Negative",-10,FALSE)))</f>
        <v>0</v>
      </c>
    </row>
    <row r="59" spans="1:1">
      <c r="A59" s="16" t="b">
        <f>IF(Calculator!D47="Positive",10,IF(Calculator!D47="Neutral",0,IF(Calculator!D47="Negative",-10,FALSE)))</f>
        <v>0</v>
      </c>
    </row>
    <row r="60" spans="1:1">
      <c r="A60" s="16" t="b">
        <f>IF(Calculator!D48="Positive",10,IF(Calculator!D48="Neutral",0,IF(Calculator!D48="Negative",-10,FALSE)))</f>
        <v>0</v>
      </c>
    </row>
    <row r="61" spans="1:1">
      <c r="A61" s="16" t="b">
        <f>IF(Calculator!D49="Positive",10,IF(Calculator!D49="Neutral",0,IF(Calculator!D49="Negative",-10,FALSE)))</f>
        <v>0</v>
      </c>
    </row>
    <row r="62" spans="1:1">
      <c r="A62" s="16" t="b">
        <f>IF(Calculator!D50="Positive",5,IF(Calculator!D50="Neutral",0,IF(Calculator!D50="Negative",-5,FALSE)))</f>
        <v>0</v>
      </c>
    </row>
    <row r="63" spans="1:1">
      <c r="A63" s="16" t="b">
        <f>IF(Calculator!D51="Positive",10,IF(Calculator!D51="Neutral",0,IF(Calculator!D51="Negative",-10,FALSE)))</f>
        <v>0</v>
      </c>
    </row>
    <row r="64" spans="1:1">
      <c r="A64" s="16" t="b">
        <f>IF(Calculator!D52="Positive",5,IF(Calculator!D52="Neutral",0,IF(Calculator!D52="Negative",-5,FALSE)))</f>
        <v>0</v>
      </c>
    </row>
    <row r="65" spans="1:1">
      <c r="A65" s="16" t="b">
        <f>IF(Calculator!D53="Positive",10,IF(Calculator!D53="Neutral",0,IF(Calculator!D53="Negative",-10,FALSE)))</f>
        <v>0</v>
      </c>
    </row>
    <row r="66" spans="1:1">
      <c r="A66" s="16" t="b">
        <f>IF(Calculator!D54="Positive",10,IF(Calculator!D54="Neutral",0,IF(Calculator!D54="Negative",-10,FALSE)))</f>
        <v>0</v>
      </c>
    </row>
    <row r="67" spans="1:1">
      <c r="A67" s="38">
        <f>SUM(A57:A66)</f>
        <v>0</v>
      </c>
    </row>
  </sheetData>
  <pageMargins left="0.11811023622047245" right="0.35433070866141736" top="0.19685039370078741" bottom="0.11811023622047245" header="0.19685039370078741" footer="0.11811023622047245"/>
  <pageSetup paperSize="9" scale="63" fitToHeight="5" orientation="landscape" r:id="rId1"/>
</worksheet>
</file>

<file path=xl/worksheets/sheet20.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05">
      <c r="A2" s="7" t="s">
        <v>33</v>
      </c>
      <c r="B2" s="23" t="s">
        <v>91</v>
      </c>
      <c r="C2" s="23" t="s">
        <v>69</v>
      </c>
      <c r="D2" s="25" t="s">
        <v>87</v>
      </c>
    </row>
    <row r="3" spans="1:4" ht="15.75" thickBot="1"/>
    <row r="4" spans="1:4" ht="37.5" customHeight="1" thickBot="1">
      <c r="A4" s="68" t="s">
        <v>103</v>
      </c>
    </row>
  </sheetData>
  <sheetProtection sheet="1" objects="1" scenarios="1" selectLockedCells="1"/>
  <hyperlinks>
    <hyperlink ref="A4" location="Calculator!A30" display="Click here to go back to calculator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35">
      <c r="A2" s="8" t="s">
        <v>34</v>
      </c>
      <c r="B2" s="23" t="s">
        <v>70</v>
      </c>
      <c r="C2" s="23" t="s">
        <v>76</v>
      </c>
      <c r="D2" s="25" t="s">
        <v>88</v>
      </c>
    </row>
    <row r="3" spans="1:4" ht="15.75" thickBot="1"/>
    <row r="4" spans="1:4" ht="37.5" customHeight="1" thickBot="1">
      <c r="A4" s="68" t="s">
        <v>103</v>
      </c>
    </row>
  </sheetData>
  <sheetProtection sheet="1" objects="1" scenarios="1" selectLockedCells="1"/>
  <hyperlinks>
    <hyperlink ref="A4" location="Calculator!A31" display="Click here to go back to calculator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105">
      <c r="A2" s="7" t="s">
        <v>33</v>
      </c>
      <c r="B2" s="23" t="s">
        <v>91</v>
      </c>
      <c r="C2" s="23" t="s">
        <v>69</v>
      </c>
      <c r="D2" s="25" t="s">
        <v>87</v>
      </c>
    </row>
    <row r="3" spans="1:4" ht="15.75" thickBot="1"/>
    <row r="4" spans="1:4" ht="37.5" customHeight="1" thickBot="1">
      <c r="A4" s="68" t="s">
        <v>103</v>
      </c>
    </row>
  </sheetData>
  <sheetProtection sheet="1" objects="1" scenarios="1" selectLockedCells="1"/>
  <hyperlinks>
    <hyperlink ref="A4" location="Calculator!A36" display="Click here to go back to calculator page"/>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D4"/>
  <sheetViews>
    <sheetView showGridLine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ht="210">
      <c r="A2" s="7" t="s">
        <v>35</v>
      </c>
      <c r="B2" s="23" t="s">
        <v>90</v>
      </c>
      <c r="C2" s="23" t="s">
        <v>76</v>
      </c>
      <c r="D2" s="25" t="s">
        <v>83</v>
      </c>
    </row>
    <row r="3" spans="1:4" ht="15.75" thickBot="1"/>
    <row r="4" spans="1:4" ht="37.5" customHeight="1" thickBot="1">
      <c r="A4" s="68" t="s">
        <v>103</v>
      </c>
    </row>
  </sheetData>
  <sheetProtection sheet="1" objects="1" scenarios="1" selectLockedCells="1"/>
  <hyperlinks>
    <hyperlink ref="A4" location="Calculator!A37" display="Click here to go back to calculator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D4"/>
  <sheetViews>
    <sheetView showGridLines="0" showRowColHeaders="0" zoomScale="76" zoomScaleNormal="76"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20">
      <c r="A2" s="29" t="s">
        <v>106</v>
      </c>
      <c r="B2" s="31" t="s">
        <v>129</v>
      </c>
      <c r="C2" s="23" t="s">
        <v>130</v>
      </c>
      <c r="D2" s="25" t="s">
        <v>107</v>
      </c>
    </row>
    <row r="3" spans="1:4" ht="15.75" thickBot="1"/>
    <row r="4" spans="1:4" ht="37.5" customHeight="1" thickBot="1">
      <c r="A4" s="68" t="s">
        <v>103</v>
      </c>
    </row>
  </sheetData>
  <sheetProtection sheet="1" objects="1" scenarios="1" selectLockedCells="1"/>
  <hyperlinks>
    <hyperlink ref="A4" location="Calculator!A44" display="Click here to go back to calculator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D4"/>
  <sheetViews>
    <sheetView showGridLines="0" showRowColHeaders="0" zoomScale="74" zoomScaleNormal="74"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05">
      <c r="A2" s="33" t="s">
        <v>108</v>
      </c>
      <c r="B2" s="32" t="s">
        <v>131</v>
      </c>
      <c r="C2" s="23" t="s">
        <v>132</v>
      </c>
      <c r="D2" s="25" t="s">
        <v>109</v>
      </c>
    </row>
    <row r="3" spans="1:4" ht="15.75" thickBot="1"/>
    <row r="4" spans="1:4" ht="37.5" customHeight="1" thickBot="1">
      <c r="A4" s="68" t="s">
        <v>103</v>
      </c>
    </row>
  </sheetData>
  <sheetProtection sheet="1" objects="1" scenarios="1" selectLockedCells="1"/>
  <hyperlinks>
    <hyperlink ref="A4" location="Calculator!A45" display="Click here to go back to calculator page"/>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75">
      <c r="A2" s="7" t="s">
        <v>110</v>
      </c>
      <c r="B2" s="32" t="s">
        <v>133</v>
      </c>
      <c r="C2" s="23" t="s">
        <v>134</v>
      </c>
      <c r="D2" s="25" t="s">
        <v>111</v>
      </c>
    </row>
    <row r="3" spans="1:4" ht="15.75" thickBot="1"/>
    <row r="4" spans="1:4" ht="37.5" customHeight="1" thickBot="1">
      <c r="A4" s="68" t="s">
        <v>103</v>
      </c>
    </row>
  </sheetData>
  <sheetProtection sheet="1" objects="1" scenarios="1" selectLockedCells="1"/>
  <hyperlinks>
    <hyperlink ref="A4" location="Calculator!A46" display="Click here to go back to calculator page"/>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D4"/>
  <sheetViews>
    <sheetView showGridLines="0" showRowColHeaders="0" zoomScale="77" zoomScaleNormal="77"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50">
      <c r="A2" s="29" t="s">
        <v>135</v>
      </c>
      <c r="B2" s="31" t="s">
        <v>136</v>
      </c>
      <c r="C2" s="23" t="s">
        <v>137</v>
      </c>
      <c r="D2" s="26" t="s">
        <v>114</v>
      </c>
    </row>
    <row r="3" spans="1:4" ht="15.75" thickBot="1"/>
    <row r="4" spans="1:4" ht="37.5" customHeight="1" thickBot="1">
      <c r="A4" s="68" t="s">
        <v>103</v>
      </c>
    </row>
  </sheetData>
  <sheetProtection sheet="1" objects="1" scenarios="1" selectLockedCells="1"/>
  <hyperlinks>
    <hyperlink ref="A4" location="Calculator!A47" display="Click here to go back to calculator page"/>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D4"/>
  <sheetViews>
    <sheetView showGridLines="0" showRowColHeaders="0" zoomScale="76" zoomScaleNormal="76"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20">
      <c r="A2" s="34" t="s">
        <v>115</v>
      </c>
      <c r="B2" s="31" t="s">
        <v>138</v>
      </c>
      <c r="C2" s="23" t="s">
        <v>139</v>
      </c>
      <c r="D2" s="25" t="s">
        <v>116</v>
      </c>
    </row>
    <row r="3" spans="1:4" ht="15.75" thickBot="1"/>
    <row r="4" spans="1:4" ht="37.5" customHeight="1" thickBot="1">
      <c r="A4" s="68" t="s">
        <v>103</v>
      </c>
    </row>
  </sheetData>
  <sheetProtection sheet="1" objects="1" scenarios="1" selectLockedCells="1"/>
  <hyperlinks>
    <hyperlink ref="A4" location="Calculator!A48" display="Click here to go back to calculator page"/>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D4"/>
  <sheetViews>
    <sheetView showGridLines="0" showRowColHeaders="0" zoomScale="74" zoomScaleNormal="74"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50">
      <c r="A2" s="34" t="s">
        <v>117</v>
      </c>
      <c r="B2" s="31" t="s">
        <v>140</v>
      </c>
      <c r="C2" s="23" t="s">
        <v>141</v>
      </c>
      <c r="D2" s="26" t="s">
        <v>118</v>
      </c>
    </row>
    <row r="3" spans="1:4" ht="15.75" thickBot="1"/>
    <row r="4" spans="1:4" ht="37.5" customHeight="1" thickBot="1">
      <c r="A4" s="68" t="s">
        <v>103</v>
      </c>
    </row>
  </sheetData>
  <sheetProtection sheet="1" objects="1" scenarios="1" selectLockedCells="1"/>
  <hyperlinks>
    <hyperlink ref="A4" location="Calculator!A49" display="Click here to go back to calculator p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90">
      <c r="A2" s="7" t="s">
        <v>20</v>
      </c>
      <c r="B2" s="23" t="s">
        <v>49</v>
      </c>
      <c r="C2" s="23" t="s">
        <v>47</v>
      </c>
      <c r="D2" s="25" t="s">
        <v>89</v>
      </c>
    </row>
    <row r="3" spans="1:4" ht="15.75" thickBot="1"/>
    <row r="4" spans="1:4" ht="37.5" customHeight="1" thickBot="1">
      <c r="A4" s="67" t="s">
        <v>103</v>
      </c>
    </row>
  </sheetData>
  <sheetProtection sheet="1" objects="1" scenarios="1" selectLockedCells="1"/>
  <hyperlinks>
    <hyperlink ref="A4" location="Calculator!A5" display="Click here to go back to calculator page"/>
  </hyperlink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240">
      <c r="A2" s="29" t="s">
        <v>120</v>
      </c>
      <c r="B2" s="31" t="s">
        <v>142</v>
      </c>
      <c r="C2" s="23" t="s">
        <v>143</v>
      </c>
      <c r="D2" s="25" t="s">
        <v>121</v>
      </c>
    </row>
    <row r="3" spans="1:4" ht="15.75" thickBot="1"/>
    <row r="4" spans="1:4" ht="37.5" customHeight="1" thickBot="1">
      <c r="A4" s="68" t="s">
        <v>103</v>
      </c>
    </row>
  </sheetData>
  <sheetProtection sheet="1" objects="1" scenarios="1" selectLockedCells="1"/>
  <hyperlinks>
    <hyperlink ref="A4" location="Calculator!A50" display="Click here to go back to calculator page"/>
  </hyperlink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D4"/>
  <sheetViews>
    <sheetView showGridLines="0" showRowColHeaders="0" zoomScale="76" zoomScaleNormal="76"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50">
      <c r="A2" s="29" t="s">
        <v>123</v>
      </c>
      <c r="B2" s="31" t="s">
        <v>144</v>
      </c>
      <c r="C2" s="23" t="s">
        <v>145</v>
      </c>
      <c r="D2" s="25" t="s">
        <v>124</v>
      </c>
    </row>
    <row r="3" spans="1:4" ht="15.75" thickBot="1"/>
    <row r="4" spans="1:4" ht="37.5" customHeight="1" thickBot="1">
      <c r="A4" s="68" t="s">
        <v>103</v>
      </c>
    </row>
  </sheetData>
  <sheetProtection sheet="1" objects="1" scenarios="1" selectLockedCells="1"/>
  <hyperlinks>
    <hyperlink ref="A4" location="Calculator!A51" display="Click here to go back to calculator page"/>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65">
      <c r="A2" s="29" t="s">
        <v>125</v>
      </c>
      <c r="B2" s="31" t="s">
        <v>146</v>
      </c>
      <c r="C2" s="23" t="s">
        <v>147</v>
      </c>
      <c r="D2" s="25" t="s">
        <v>126</v>
      </c>
    </row>
    <row r="3" spans="1:4" ht="15.75" thickBot="1"/>
    <row r="4" spans="1:4" ht="37.5" customHeight="1" thickBot="1">
      <c r="A4" s="68" t="s">
        <v>103</v>
      </c>
    </row>
  </sheetData>
  <sheetProtection sheet="1" objects="1" scenarios="1" selectLockedCells="1"/>
  <hyperlinks>
    <hyperlink ref="A4" location="Calculator!A52" display="Click here to go back to calculator page"/>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42578125" customWidth="1"/>
    <col min="2" max="2" width="102.85546875" customWidth="1"/>
    <col min="3" max="3" width="40" customWidth="1"/>
    <col min="4" max="4" width="40.5703125" customWidth="1"/>
  </cols>
  <sheetData>
    <row r="1" spans="1:4">
      <c r="A1" s="17" t="s">
        <v>40</v>
      </c>
      <c r="B1" s="21" t="s">
        <v>13</v>
      </c>
      <c r="C1" s="21" t="s">
        <v>12</v>
      </c>
      <c r="D1" s="20" t="s">
        <v>44</v>
      </c>
    </row>
    <row r="2" spans="1:4" s="1" customFormat="1" ht="105">
      <c r="A2" s="29" t="s">
        <v>127</v>
      </c>
      <c r="B2" s="31" t="s">
        <v>148</v>
      </c>
      <c r="C2" s="23" t="s">
        <v>149</v>
      </c>
      <c r="D2" s="25" t="s">
        <v>128</v>
      </c>
    </row>
    <row r="3" spans="1:4" ht="15.75" thickBot="1"/>
    <row r="4" spans="1:4" ht="37.5" customHeight="1" thickBot="1">
      <c r="A4" s="68" t="s">
        <v>103</v>
      </c>
    </row>
  </sheetData>
  <sheetProtection sheet="1" objects="1" scenarios="1" selectLockedCells="1"/>
  <hyperlinks>
    <hyperlink ref="A4" location="Calculator!A53" display="Click here to go back to calculator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75">
      <c r="A2" s="7" t="s">
        <v>14</v>
      </c>
      <c r="B2" s="23" t="s">
        <v>48</v>
      </c>
      <c r="C2" s="23" t="s">
        <v>50</v>
      </c>
      <c r="D2" s="25" t="s">
        <v>84</v>
      </c>
    </row>
    <row r="3" spans="1:4" ht="15.75" thickBot="1"/>
    <row r="4" spans="1:4" ht="37.5" customHeight="1" thickBot="1">
      <c r="A4" s="68" t="s">
        <v>103</v>
      </c>
    </row>
  </sheetData>
  <sheetProtection sheet="1" objects="1" scenarios="1" selectLockedCells="1"/>
  <hyperlinks>
    <hyperlink ref="A4" location="Calculator!A6" display="Click here to go back to calculator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105">
      <c r="A2" s="7" t="s">
        <v>15</v>
      </c>
      <c r="B2" s="23" t="s">
        <v>45</v>
      </c>
      <c r="C2" s="23" t="s">
        <v>50</v>
      </c>
      <c r="D2" s="25" t="s">
        <v>81</v>
      </c>
    </row>
    <row r="3" spans="1:4" ht="15.75" thickBot="1"/>
    <row r="4" spans="1:4" ht="37.5" customHeight="1" thickBot="1">
      <c r="A4" s="68" t="s">
        <v>103</v>
      </c>
    </row>
  </sheetData>
  <sheetProtection sheet="1" objects="1" scenarios="1" selectLockedCells="1"/>
  <hyperlinks>
    <hyperlink ref="A4" location="Calculator!A6" display="Click here to go back to calculator page"/>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60">
      <c r="A2" s="7" t="s">
        <v>16</v>
      </c>
      <c r="B2" s="23" t="s">
        <v>51</v>
      </c>
      <c r="C2" s="23" t="s">
        <v>71</v>
      </c>
      <c r="D2" s="25" t="s">
        <v>80</v>
      </c>
    </row>
    <row r="3" spans="1:4" ht="15.75" thickBot="1"/>
    <row r="4" spans="1:4" ht="37.5" customHeight="1" thickBot="1">
      <c r="A4" s="68" t="s">
        <v>103</v>
      </c>
    </row>
  </sheetData>
  <sheetProtection sheet="1" objects="1" scenarios="1" selectLockedCells="1"/>
  <hyperlinks>
    <hyperlink ref="A4" location="Calculator!A6" display="Click here to go back to calculator page"/>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90">
      <c r="A2" s="7" t="s">
        <v>6</v>
      </c>
      <c r="B2" s="23" t="s">
        <v>102</v>
      </c>
      <c r="C2" s="23" t="s">
        <v>54</v>
      </c>
      <c r="D2" s="25" t="s">
        <v>79</v>
      </c>
    </row>
    <row r="3" spans="1:4" ht="15.75" thickBot="1"/>
    <row r="4" spans="1:4" ht="37.5" customHeight="1" thickBot="1">
      <c r="A4" s="68" t="s">
        <v>103</v>
      </c>
    </row>
  </sheetData>
  <sheetProtection sheet="1" objects="1" scenarios="1" selectLockedCells="1"/>
  <hyperlinks>
    <hyperlink ref="A4" location="Calculator!A9" display="Click here to go back to calculator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135">
      <c r="A2" s="7" t="s">
        <v>17</v>
      </c>
      <c r="B2" s="23" t="s">
        <v>101</v>
      </c>
      <c r="C2" s="23" t="s">
        <v>52</v>
      </c>
      <c r="D2" s="25" t="s">
        <v>72</v>
      </c>
    </row>
    <row r="3" spans="1:4" ht="15.75" thickBot="1"/>
    <row r="4" spans="1:4" ht="37.5" customHeight="1" thickBot="1">
      <c r="A4" s="68" t="s">
        <v>103</v>
      </c>
    </row>
  </sheetData>
  <sheetProtection sheet="1" objects="1" scenarios="1" selectLockedCells="1"/>
  <hyperlinks>
    <hyperlink ref="A4" location="Calculator!A9" display="Click here to go back to calculator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4"/>
  <sheetViews>
    <sheetView showGridLines="0" showRowColHeaders="0" zoomScale="75" zoomScaleNormal="75" workbookViewId="0">
      <selection activeCell="A4" sqref="A4"/>
    </sheetView>
  </sheetViews>
  <sheetFormatPr defaultRowHeight="15"/>
  <cols>
    <col min="1" max="1" width="42.140625" customWidth="1"/>
    <col min="2" max="2" width="102.28515625" customWidth="1"/>
    <col min="3" max="3" width="42.5703125" customWidth="1"/>
    <col min="4" max="4" width="39.85546875" customWidth="1"/>
  </cols>
  <sheetData>
    <row r="1" spans="1:4">
      <c r="A1" s="17" t="s">
        <v>40</v>
      </c>
      <c r="B1" s="21" t="s">
        <v>13</v>
      </c>
      <c r="C1" s="21" t="s">
        <v>12</v>
      </c>
      <c r="D1" s="20" t="s">
        <v>44</v>
      </c>
    </row>
    <row r="2" spans="1:4" ht="210">
      <c r="A2" s="8" t="s">
        <v>18</v>
      </c>
      <c r="B2" s="23" t="s">
        <v>99</v>
      </c>
      <c r="C2" s="23" t="s">
        <v>53</v>
      </c>
      <c r="D2" s="25" t="s">
        <v>100</v>
      </c>
    </row>
    <row r="3" spans="1:4" ht="15.75" thickBot="1"/>
    <row r="4" spans="1:4" ht="37.5" customHeight="1" thickBot="1">
      <c r="A4" s="68" t="s">
        <v>103</v>
      </c>
    </row>
  </sheetData>
  <sheetProtection sheet="1" objects="1" scenarios="1" selectLockedCells="1"/>
  <hyperlinks>
    <hyperlink ref="A4" location="Calculator!A9" display="Click here to go back to calculator 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Calculator</vt:lpstr>
      <vt:lpstr>Lookup for Drivers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S1</vt:lpstr>
      <vt:lpstr>S2</vt:lpstr>
      <vt:lpstr>S3</vt:lpstr>
      <vt:lpstr>S4</vt:lpstr>
      <vt:lpstr>S5</vt:lpstr>
      <vt:lpstr>S6</vt:lpstr>
      <vt:lpstr>S7</vt:lpstr>
      <vt:lpstr>S8</vt:lpstr>
      <vt:lpstr>S9</vt:lpstr>
      <vt:lpstr>S10</vt:lpstr>
      <vt:lpstr>Impact</vt:lpstr>
      <vt:lpstr>Impacts</vt:lpstr>
      <vt:lpstr>Calculator!Print_Area</vt:lpstr>
    </vt:vector>
  </TitlesOfParts>
  <Company>Australian Food and Grocery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jcawley</dc:creator>
  <cp:lastModifiedBy>kriggans</cp:lastModifiedBy>
  <cp:lastPrinted>2011-09-04T22:43:03Z</cp:lastPrinted>
  <dcterms:created xsi:type="dcterms:W3CDTF">2011-07-04T23:05:30Z</dcterms:created>
  <dcterms:modified xsi:type="dcterms:W3CDTF">2011-11-01T02:44:25Z</dcterms:modified>
</cp:coreProperties>
</file>